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C2\Documents\PLAN-2024\TEHNIČKI REBALANS\"/>
    </mc:Choice>
  </mc:AlternateContent>
  <xr:revisionPtr revIDLastSave="0" documentId="13_ncr:1_{7CE80ADF-73C8-482A-A963-8918AFA07BE3}" xr6:coauthVersionLast="47" xr6:coauthVersionMax="47" xr10:uidLastSave="{00000000-0000-0000-0000-000000000000}"/>
  <bookViews>
    <workbookView xWindow="-120" yWindow="-120" windowWidth="29040" windowHeight="15840" tabRatio="760" xr2:uid="{00000000-000D-0000-FFFF-FFFF00000000}"/>
  </bookViews>
  <sheets>
    <sheet name="SAŽETAK" sheetId="1" r:id="rId1"/>
    <sheet name=" Račun prihoda i rashoda -ek.kl" sheetId="8" r:id="rId2"/>
    <sheet name=" Račun prihoda i rashoda po izv" sheetId="3" r:id="rId3"/>
    <sheet name="Rashodi prema funkcijskoj kl" sheetId="5" r:id="rId4"/>
    <sheet name="Račun financiranja" sheetId="6" r:id="rId5"/>
    <sheet name="POSEBNI DIO" sheetId="7" r:id="rId6"/>
    <sheet name="OBRAZLOŽENJE-opći dio" sheetId="9" r:id="rId7"/>
    <sheet name="OBRAZLOŽENJE-posebni dio" sheetId="10" r:id="rId8"/>
  </sheets>
  <definedNames>
    <definedName name="_xlnm.Print_Area" localSheetId="1">' Račun prihoda i rashoda -ek.kl'!$A$1:$F$32</definedName>
    <definedName name="_xlnm.Print_Area" localSheetId="2">' Račun prihoda i rashoda po izv'!$A$1:$F$30</definedName>
    <definedName name="_xlnm.Print_Area" localSheetId="6">'OBRAZLOŽENJE-opći dio'!$A$1:$A$73</definedName>
    <definedName name="_xlnm.Print_Area" localSheetId="5">'POSEBNI DIO'!$A$1:$G$81</definedName>
    <definedName name="_xlnm.Print_Area" localSheetId="4">'Račun financiranja'!$A$1:$F$47</definedName>
    <definedName name="_xlnm.Print_Area" localSheetId="3">'Rashodi prema funkcijskoj kl'!$A$1:$D$12</definedName>
    <definedName name="_xlnm.Print_Area" localSheetId="0">SAŽETAK!$A$1:$I$44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7" l="1"/>
  <c r="G53" i="10" l="1"/>
  <c r="F24" i="3"/>
  <c r="C12" i="5"/>
  <c r="D12" i="5" s="1"/>
  <c r="G23" i="7"/>
  <c r="G41" i="7"/>
  <c r="G81" i="7"/>
  <c r="G79" i="7"/>
  <c r="G76" i="7"/>
  <c r="G73" i="7"/>
  <c r="G70" i="7"/>
  <c r="G68" i="7"/>
  <c r="G65" i="7"/>
  <c r="G63" i="7"/>
  <c r="G60" i="7"/>
  <c r="G59" i="7"/>
  <c r="G55" i="7"/>
  <c r="G54" i="7"/>
  <c r="G50" i="7"/>
  <c r="G47" i="7"/>
  <c r="G43" i="7"/>
  <c r="G37" i="7"/>
  <c r="G34" i="7"/>
  <c r="G31" i="7"/>
  <c r="G30" i="7"/>
  <c r="G27" i="7"/>
  <c r="G24" i="7"/>
  <c r="G22" i="7"/>
  <c r="G19" i="7"/>
  <c r="G18" i="7"/>
  <c r="G15" i="7"/>
  <c r="G14" i="7"/>
  <c r="E44" i="6"/>
  <c r="D44" i="6"/>
  <c r="D40" i="6" s="1"/>
  <c r="F46" i="6"/>
  <c r="F45" i="6"/>
  <c r="F43" i="6"/>
  <c r="F42" i="6"/>
  <c r="I34" i="1"/>
  <c r="I35" i="1"/>
  <c r="F31" i="8"/>
  <c r="F28" i="8"/>
  <c r="F29" i="8"/>
  <c r="D23" i="3"/>
  <c r="F27" i="3"/>
  <c r="F26" i="3"/>
  <c r="F28" i="3"/>
  <c r="F29" i="3"/>
  <c r="F25" i="3"/>
  <c r="F30" i="3"/>
  <c r="F18" i="8"/>
  <c r="F13" i="8"/>
  <c r="G13" i="7" l="1"/>
  <c r="F44" i="6"/>
  <c r="F23" i="3"/>
  <c r="E23" i="3"/>
  <c r="F12" i="3"/>
  <c r="F13" i="3"/>
  <c r="F14" i="3"/>
  <c r="F15" i="3"/>
  <c r="F16" i="3"/>
  <c r="F17" i="3"/>
  <c r="F11" i="3"/>
  <c r="F16" i="8"/>
  <c r="F12" i="8"/>
  <c r="F32" i="8" l="1"/>
  <c r="F27" i="8"/>
  <c r="E58" i="7"/>
  <c r="F58" i="7"/>
  <c r="G58" i="7"/>
  <c r="D19" i="6" l="1"/>
  <c r="D18" i="6" s="1"/>
  <c r="E19" i="6"/>
  <c r="E18" i="6" s="1"/>
  <c r="F19" i="6"/>
  <c r="F18" i="6" s="1"/>
  <c r="D11" i="6"/>
  <c r="D10" i="6" s="1"/>
  <c r="E11" i="6"/>
  <c r="E10" i="6" s="1"/>
  <c r="F11" i="6"/>
  <c r="F10" i="6" s="1"/>
  <c r="F17" i="8" l="1"/>
  <c r="I15" i="1" s="1"/>
  <c r="E17" i="8"/>
  <c r="H15" i="1" s="1"/>
  <c r="D17" i="8"/>
  <c r="G15" i="1" s="1"/>
  <c r="E30" i="8" l="1"/>
  <c r="H18" i="1" s="1"/>
  <c r="F30" i="8"/>
  <c r="I18" i="1" s="1"/>
  <c r="D30" i="8"/>
  <c r="G18" i="1" s="1"/>
  <c r="F14" i="8"/>
  <c r="F15" i="8"/>
  <c r="E26" i="7"/>
  <c r="E25" i="7" s="1"/>
  <c r="F25" i="7"/>
  <c r="G26" i="7"/>
  <c r="G25" i="7" s="1"/>
  <c r="E72" i="7"/>
  <c r="F72" i="7"/>
  <c r="G72" i="7"/>
  <c r="F41" i="6"/>
  <c r="E38" i="6"/>
  <c r="E47" i="6" s="1"/>
  <c r="D39" i="6"/>
  <c r="D38" i="6" s="1"/>
  <c r="D47" i="6" s="1"/>
  <c r="F40" i="6" l="1"/>
  <c r="F39" i="6" s="1"/>
  <c r="F38" i="6" s="1"/>
  <c r="F47" i="6" s="1"/>
  <c r="F11" i="8"/>
  <c r="F10" i="8" s="1"/>
  <c r="D25" i="8"/>
  <c r="G17" i="1" s="1"/>
  <c r="F26" i="8"/>
  <c r="F25" i="8" s="1"/>
  <c r="D11" i="8"/>
  <c r="E11" i="8"/>
  <c r="E10" i="8" s="1"/>
  <c r="E25" i="8"/>
  <c r="H17" i="1" s="1"/>
  <c r="F10" i="3"/>
  <c r="E10" i="3"/>
  <c r="D10" i="3"/>
  <c r="I14" i="1" l="1"/>
  <c r="I13" i="1" s="1"/>
  <c r="D24" i="8"/>
  <c r="E24" i="8"/>
  <c r="H14" i="1"/>
  <c r="H13" i="1" s="1"/>
  <c r="G14" i="1"/>
  <c r="G13" i="1" s="1"/>
  <c r="D10" i="8"/>
  <c r="F24" i="8"/>
  <c r="I17" i="1"/>
  <c r="G36" i="1"/>
  <c r="H36" i="1"/>
  <c r="I36" i="1"/>
  <c r="E78" i="7" l="1"/>
  <c r="F78" i="7"/>
  <c r="G78" i="7"/>
  <c r="E75" i="7"/>
  <c r="E74" i="7" s="1"/>
  <c r="E71" i="7" s="1"/>
  <c r="F75" i="7"/>
  <c r="F74" i="7" s="1"/>
  <c r="F71" i="7" s="1"/>
  <c r="G75" i="7"/>
  <c r="G74" i="7" s="1"/>
  <c r="G71" i="7" s="1"/>
  <c r="E67" i="7"/>
  <c r="F67" i="7"/>
  <c r="G67" i="7"/>
  <c r="E69" i="7"/>
  <c r="F69" i="7"/>
  <c r="G69" i="7"/>
  <c r="E62" i="7"/>
  <c r="F62" i="7"/>
  <c r="G62" i="7"/>
  <c r="E64" i="7"/>
  <c r="F64" i="7"/>
  <c r="G64" i="7"/>
  <c r="E57" i="7"/>
  <c r="F57" i="7"/>
  <c r="G57" i="7"/>
  <c r="E49" i="7"/>
  <c r="E48" i="7" s="1"/>
  <c r="F49" i="7"/>
  <c r="F48" i="7" s="1"/>
  <c r="G49" i="7"/>
  <c r="G48" i="7" s="1"/>
  <c r="E46" i="7"/>
  <c r="E45" i="7" s="1"/>
  <c r="F46" i="7"/>
  <c r="F45" i="7" s="1"/>
  <c r="G46" i="7"/>
  <c r="G45" i="7" s="1"/>
  <c r="E42" i="7"/>
  <c r="F42" i="7"/>
  <c r="G42" i="7"/>
  <c r="E36" i="7"/>
  <c r="E35" i="7" s="1"/>
  <c r="F36" i="7"/>
  <c r="F35" i="7" s="1"/>
  <c r="G36" i="7"/>
  <c r="G35" i="7" s="1"/>
  <c r="E33" i="7"/>
  <c r="E32" i="7" s="1"/>
  <c r="F33" i="7"/>
  <c r="F32" i="7" s="1"/>
  <c r="G33" i="7"/>
  <c r="G32" i="7" s="1"/>
  <c r="E29" i="7"/>
  <c r="E28" i="7" s="1"/>
  <c r="F29" i="7"/>
  <c r="F28" i="7" s="1"/>
  <c r="G29" i="7"/>
  <c r="G28" i="7" s="1"/>
  <c r="F13" i="7"/>
  <c r="F12" i="7" s="1"/>
  <c r="G12" i="7"/>
  <c r="F61" i="7" l="1"/>
  <c r="E61" i="7"/>
  <c r="E44" i="7"/>
  <c r="G66" i="7"/>
  <c r="G44" i="7"/>
  <c r="G61" i="7"/>
  <c r="F66" i="7"/>
  <c r="E66" i="7"/>
  <c r="F44" i="7"/>
  <c r="G27" i="1" l="1"/>
  <c r="H27" i="1"/>
  <c r="I27" i="1"/>
  <c r="E80" i="7"/>
  <c r="E77" i="7" s="1"/>
  <c r="E56" i="7" s="1"/>
  <c r="F80" i="7"/>
  <c r="F77" i="7" s="1"/>
  <c r="F56" i="7" s="1"/>
  <c r="G80" i="7"/>
  <c r="G77" i="7" s="1"/>
  <c r="G56" i="7" s="1"/>
  <c r="G40" i="7" l="1"/>
  <c r="G39" i="7" s="1"/>
  <c r="G38" i="7" s="1"/>
  <c r="F40" i="7"/>
  <c r="F39" i="7" s="1"/>
  <c r="F38" i="7" s="1"/>
  <c r="E40" i="7"/>
  <c r="E39" i="7" s="1"/>
  <c r="E38" i="7" s="1"/>
  <c r="G21" i="7"/>
  <c r="G20" i="7" s="1"/>
  <c r="F21" i="7"/>
  <c r="F20" i="7" s="1"/>
  <c r="E21" i="7"/>
  <c r="E20" i="7" s="1"/>
  <c r="G17" i="7"/>
  <c r="G16" i="7" s="1"/>
  <c r="F17" i="7"/>
  <c r="F16" i="7" s="1"/>
  <c r="E13" i="7"/>
  <c r="E12" i="7" s="1"/>
  <c r="E17" i="7"/>
  <c r="E16" i="7" s="1"/>
  <c r="E11" i="7" l="1"/>
  <c r="F11" i="7"/>
  <c r="G11" i="7"/>
  <c r="G53" i="7"/>
  <c r="G52" i="7" s="1"/>
  <c r="E53" i="7"/>
  <c r="E52" i="7" s="1"/>
  <c r="E51" i="7" s="1"/>
  <c r="F53" i="7"/>
  <c r="F52" i="7" s="1"/>
  <c r="F51" i="7" s="1"/>
  <c r="G51" i="7" l="1"/>
  <c r="B11" i="5" l="1"/>
  <c r="B10" i="5" s="1"/>
  <c r="B9" i="5" s="1"/>
  <c r="C11" i="5"/>
  <c r="C10" i="5" s="1"/>
  <c r="C9" i="5" s="1"/>
  <c r="D11" i="5"/>
  <c r="D10" i="5" s="1"/>
  <c r="D9" i="5" s="1"/>
  <c r="G16" i="1" l="1"/>
  <c r="G43" i="1" s="1"/>
  <c r="I42" i="1"/>
  <c r="H42" i="1"/>
  <c r="G42" i="1"/>
  <c r="E10" i="7"/>
  <c r="G44" i="1" l="1"/>
  <c r="G19" i="1"/>
  <c r="F10" i="7" l="1"/>
  <c r="H16" i="1" l="1"/>
  <c r="H19" i="1" s="1"/>
  <c r="I16" i="1"/>
  <c r="H43" i="1" l="1"/>
  <c r="H44" i="1" s="1"/>
  <c r="I43" i="1"/>
  <c r="I44" i="1" s="1"/>
  <c r="I19" i="1"/>
  <c r="G10" i="7" l="1"/>
</calcChain>
</file>

<file path=xl/sharedStrings.xml><?xml version="1.0" encoding="utf-8"?>
<sst xmlns="http://schemas.openxmlformats.org/spreadsheetml/2006/main" count="452" uniqueCount="278">
  <si>
    <t>PRIHODI UKUPNO</t>
  </si>
  <si>
    <t>RASHODI UKUPNO</t>
  </si>
  <si>
    <t>RAZLIKA - VIŠAK / MANJAK</t>
  </si>
  <si>
    <t>NETO FINANCIRANJE</t>
  </si>
  <si>
    <t>Naziv prihoda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</si>
  <si>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</si>
  <si>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</si>
  <si>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</si>
  <si>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</si>
  <si>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</si>
  <si>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</si>
  <si>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</si>
  <si>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</si>
  <si>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</si>
  <si>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</si>
  <si>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</si>
  <si>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</si>
  <si>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</si>
  <si>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</si>
  <si>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</si>
  <si>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</si>
  <si>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</si>
  <si>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</si>
  <si>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UKUPAN DONOS VIŠKA / MANJKA IZ PRETHODNE(IH) GODINE***</t>
  </si>
  <si>
    <t>Pomoći iz inozemstva i od subjekata unutar općeg proračuna</t>
  </si>
  <si>
    <t>Rashodi za nabavu proizvedene dugotrajne imovine</t>
  </si>
  <si>
    <t>C) PRENESENI VIŠAK ILI PRENESENI MANJAK I VIŠEGODIŠNJI PLAN URAVNOTEŽENJA</t>
  </si>
  <si>
    <t>Naziv</t>
  </si>
  <si>
    <t>PROGRAM 4090</t>
  </si>
  <si>
    <t>DRUŠTVENA BRIGA O DJECI PREDŠKOLSKE DOBI</t>
  </si>
  <si>
    <t>Aktivnost A409001</t>
  </si>
  <si>
    <t>Redovna djelatnost dječjeg vrtića</t>
  </si>
  <si>
    <t>Izvor financiranja 1.1.</t>
  </si>
  <si>
    <t>Izvor financiranja 2.6.</t>
  </si>
  <si>
    <t>GRAD SAMOBOR - OPĆI PRIHODI I PRIMICI</t>
  </si>
  <si>
    <t>Izvor financiranja 3.3.</t>
  </si>
  <si>
    <t>Izvor financiranja 4.5.</t>
  </si>
  <si>
    <t>Izvor financiranja 5.9.</t>
  </si>
  <si>
    <t>Izvor financiranja 6.3.</t>
  </si>
  <si>
    <t>Aktivnost A409008</t>
  </si>
  <si>
    <t>Programi javnih potreba - predškola i TUR</t>
  </si>
  <si>
    <t>Aktivnost A409009</t>
  </si>
  <si>
    <t>Stručno osposobljavanje za rad bez zasnivanja radnog odnosa</t>
  </si>
  <si>
    <t>Financijski rashodi</t>
  </si>
  <si>
    <t>Ostali rashodi</t>
  </si>
  <si>
    <t>Rahodi za nabavu nefinancijske imovine</t>
  </si>
  <si>
    <t>3.3.</t>
  </si>
  <si>
    <t>4.5.</t>
  </si>
  <si>
    <t>Prihodi od imovine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</si>
  <si>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</si>
  <si>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</si>
  <si>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Prihodi iz nadležnog proračuna i od HZZO-a temeljem ugovornih obveza</t>
  </si>
  <si>
    <t>091 Predškolsko i osnovno obrazovanje</t>
  </si>
  <si>
    <t>09 Obrazovanje</t>
  </si>
  <si>
    <t>0911 Predškolsko obrazovanje</t>
  </si>
  <si>
    <t>Rezultat poslovanja</t>
  </si>
  <si>
    <t>DV GRIGOR VITEZ 
- VLASTITI PRIHODI</t>
  </si>
  <si>
    <t>DV GRIGOR VITEZ 
- POSEBNE NAMJENE</t>
  </si>
  <si>
    <t>DV GRIGOR VITEZ
- PRIHODI OD POMOĆI</t>
  </si>
  <si>
    <t>DV GRIGOR VITEZ
- PRIHODI OD DONACIJA</t>
  </si>
  <si>
    <t>DV GRIGOR VITEZ
- PRIHODI  OD NEFINANCIJSKE IMOVINE</t>
  </si>
  <si>
    <t>Aktivnost A409011</t>
  </si>
  <si>
    <t>Univerzalni sportski program</t>
  </si>
  <si>
    <t>Kapitalni projekt K409001</t>
  </si>
  <si>
    <t>Nabava nefinancijske imovine</t>
  </si>
  <si>
    <t>Rashodi za nabavu neproizvedene dugotrajne imovine</t>
  </si>
  <si>
    <t>26338    DJEČJI VRTIĆ GRIGOR VITEZ</t>
  </si>
  <si>
    <t>Višak prihoda iz prethodne godine koji će se rasporediti</t>
  </si>
  <si>
    <t>Manjak prihoda iz prethodne godine za pokriće</t>
  </si>
  <si>
    <t>RAZLIKA VIŠAK / MANJAK IZ PRETHODNE(IH) GODINE KOJI ĆE SE RASPOREDITI / POKRITI</t>
  </si>
  <si>
    <t>PRIHODI, PRIMICI I VIŠAK</t>
  </si>
  <si>
    <t>RASHODI, IZDACI I MANJAK</t>
  </si>
  <si>
    <t>RAZLIKA</t>
  </si>
  <si>
    <t>A) SAŽETAK RAČUNA PRIHODA I RASHODA</t>
  </si>
  <si>
    <t>B) SAŽETAK RAČUNA FINANCIRANJA</t>
  </si>
  <si>
    <t>UKUPNO FINANCIJSKI PLAN (A.+B.+C.)</t>
  </si>
  <si>
    <t>Članak 1.</t>
  </si>
  <si>
    <t>Članak 2.</t>
  </si>
  <si>
    <t>A. RAČUN PRIHODA I RASHODA</t>
  </si>
  <si>
    <t>Članak 3.</t>
  </si>
  <si>
    <t>Članak 4.</t>
  </si>
  <si>
    <t>Članak 5.</t>
  </si>
  <si>
    <t>Brojčana oznaka i naziv</t>
  </si>
  <si>
    <t>UKUPAN DONOS VIŠKA / MANJKA IZ PRETHODNE(IH) GODINE</t>
  </si>
  <si>
    <t>Vlastiti izvori</t>
  </si>
  <si>
    <t>Višak prihoda</t>
  </si>
  <si>
    <t>DV Grigor Vitez - Posebne namjene</t>
  </si>
  <si>
    <t>DV Grigor Vitez - Prihodi od pomoći</t>
  </si>
  <si>
    <t>Manjak prihoda</t>
  </si>
  <si>
    <t>C) PRENESENI VIŠAK/MANJAK PRIHODA NAD RASHODIMA</t>
  </si>
  <si>
    <t>Članak 6.</t>
  </si>
  <si>
    <t>Plan za 2024.</t>
  </si>
  <si>
    <t>Izvor financiranja 4.1.</t>
  </si>
  <si>
    <t>GRAD SAMOBOR
- POMOĆI</t>
  </si>
  <si>
    <t>RASHODI UKUPNO:</t>
  </si>
  <si>
    <t>PRIHODI UKUPNO:</t>
  </si>
  <si>
    <t>Plan 
za 2024.</t>
  </si>
  <si>
    <t>Plan
za 2024.</t>
  </si>
  <si>
    <t>B. RAČUN FINANCIRANJA PREMA EKONOMSKOJ KLASIFIKACIJI I IZVORIMA FINANCIRANJA</t>
  </si>
  <si>
    <t>Članak 7.</t>
  </si>
  <si>
    <t>Izvor financiranja 1.1.
GRAD SAMOBOR
Opći prihodi i primici</t>
  </si>
  <si>
    <t>Izvor financiranja 2.6.
DV GRIGOR VITEZ 
- vlastiti prihodi</t>
  </si>
  <si>
    <t>Izvor financiranja 3.3.
DV GRIGOR VITEZ 
- posebne namjene</t>
  </si>
  <si>
    <t>Izvor financiranja 4.1.
GRAD SAMOBOR
- pomoći</t>
  </si>
  <si>
    <t>Izvor financiranja 4.5.
DV GRIGOR VITEZ
- prihodi od pomoći</t>
  </si>
  <si>
    <t>Izvor financiranja 5.9.
DV GRIGOR VITEZ
- prihodi od donacija</t>
  </si>
  <si>
    <t>Prihodi od prodaje nefinancijske
imovine</t>
  </si>
  <si>
    <t>Prihodi od prodaje proizvedene dugotrajne imovine</t>
  </si>
  <si>
    <t>Brojčana oznaka i naziv:</t>
  </si>
  <si>
    <t>Primici od zaduživanja</t>
  </si>
  <si>
    <t>Izdaci za otplatu glavnice primljenih kredita i zajmova</t>
  </si>
  <si>
    <r>
      <rPr>
        <b/>
        <sz val="12"/>
        <rFont val="Arial"/>
        <family val="2"/>
        <charset val="238"/>
      </rPr>
      <t>RAZLIKA</t>
    </r>
    <r>
      <rPr>
        <b/>
        <sz val="12"/>
        <color indexed="8"/>
        <rFont val="Arial"/>
        <family val="2"/>
        <charset val="238"/>
      </rPr>
      <t xml:space="preserve"> VIŠAK / MANJAK IZ PRETHODNE(IH) GODINE KOJI ĆE SE RASPOREDITI / POKRITI</t>
    </r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</si>
  <si>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</si>
  <si>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</si>
  <si>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</si>
  <si>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</si>
  <si>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Članak 8.</t>
  </si>
  <si>
    <t>DJEČJEG VRTIĆA GRIGOR VITEZ, SAMOBOR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</si>
  <si>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  <scheme val="minor"/>
      </rPr>
      <t>PRIHODI POSLOVANJA</t>
    </r>
  </si>
  <si>
    <t>0,01% iz prihoda od nefinancijske imovine.</t>
  </si>
  <si>
    <t>Ovisi o ukupnom broju upisane djece na početku tekuće pedagoške godine za sljedeću pedagošku godinu.</t>
  </si>
  <si>
    <t>(Evidentiraju se u skupini 63 - Pomoći iz inozemstva i od subjekata unutar općeg proračuna.)</t>
  </si>
  <si>
    <t>Iznos pomoći ovisi o broju upisane djece u navedene programe.</t>
  </si>
  <si>
    <t>Prisutan je porast broja takve djece kroz godine.</t>
  </si>
  <si>
    <t>Odnosi se na eventualne prihode od osiguravajućeg društva za nadoknadu štete.</t>
  </si>
  <si>
    <r>
      <t>2.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  <scheme val="minor"/>
      </rPr>
      <t>RASHODI POSLOVANJA</t>
    </r>
  </si>
  <si>
    <t>Struktura rashoda prema izvorima jednaka je kao kod prihoda.</t>
  </si>
  <si>
    <t>Članak 9.</t>
  </si>
  <si>
    <t>OBRAZLOŽENJE POSEBNOG DIJELA FINANCIJSKOG PLANA</t>
  </si>
  <si>
    <t>Proračunski korisnik 26338 DJEČJI VRTIĆ GRIGOR VITEZ SAMOBOR</t>
  </si>
  <si>
    <t xml:space="preserve">Program:  DRUŠTVENA BRIGA O DJECI PREDŠKOLSKE DOBI </t>
  </si>
  <si>
    <t xml:space="preserve">Zakonske i druge pravne osnove programa: 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</si>
  <si>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Državni pedagoški standard predškolskog odgoja i naobrazbe (NN 63/08 i 90/10)</t>
    </r>
  </si>
  <si>
    <r>
      <t>Razvojna mjera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(poveznica sa strateškim okvirom Provedbenog programa Grada Samobora za razdoblje 2021.-2025. g).:</t>
    </r>
  </si>
  <si>
    <t>5. Briga o djeci</t>
  </si>
  <si>
    <t>Pokazatelji rezultata:</t>
  </si>
  <si>
    <t>Sukladno Prilogu 1. Provedbenog programa Grada Samobora za razdoblje 2021. – 2025.</t>
  </si>
  <si>
    <t xml:space="preserve">Naziv aktivnosti/projekta u Proračunu: REDOVNA DJELATNOST DJEČJEG VRTIĆA </t>
  </si>
  <si>
    <t>Obrazloženje aktivnosti/projekta</t>
  </si>
  <si>
    <t>Planirana sredstva</t>
  </si>
  <si>
    <t>2024.</t>
  </si>
  <si>
    <t>Troškove redovne djelatnosti DV Grigor Vitez snosi osnivač ustanove – Grad Samobor i roditelji djece koja polaze vrtić.</t>
  </si>
  <si>
    <t xml:space="preserve">Naziv aktivnosti/projekta u Proračunu: PROGRAM JAVNIH POTREBA – PREDŠKOLA I TUR </t>
  </si>
  <si>
    <t xml:space="preserve">Program predškole obvezan je program odgojno-obrazovnoga rada s djecom u godini dana prije polaska u osnovnu školu te se provodi u trajanju od 250 sati. </t>
  </si>
  <si>
    <t>Program predškole zajedno sa programom za djecu s teškoćama koja su integrirana u redovite odgojno-obrazovne skupine u DV Grigor Vitez sufinanciran je od strane Ministarstva znanosti i obrazovanja.</t>
  </si>
  <si>
    <t>Ishodište za procjenu planiranih rashoda u razdoblju od 2024. – 2026. godine temelji se na broju djece u programu predškole i djece s teškoćama koja su integrirana u redovite programe te iznosima sufinanciranja od strane MZO, i to:</t>
  </si>
  <si>
    <t>Naziv aktivnosti/projekta u Proračunu: UNIVERZALNI SPORTSKI PROGRAM</t>
  </si>
  <si>
    <t xml:space="preserve">Naziv aktivnosti/projekta u Proračunu: NABAVA NEFINANCIJSKE IMOVINE </t>
  </si>
  <si>
    <t>Nabava nefinancijske imovine vrši se sukcesivno tijekom godine, sukladno Planu nabave (uredska oprema i namještaj, komunikacijska oprema, klima uređaji, sprave za igrališta, uređaji, strojevi, sitan inventar i didaktika).</t>
  </si>
  <si>
    <t>Planirana financijska sredstva temelje se na iskazanim potrebama DV Grigor Vitez za nabavu dugotrajne nefinancijske imovine te ponudama za nabavu iste.</t>
  </si>
  <si>
    <t>Pokazatelj uspješnosti</t>
  </si>
  <si>
    <t>Definicija</t>
  </si>
  <si>
    <t>Jedinica</t>
  </si>
  <si>
    <t>Ukupni broj upisane djece</t>
  </si>
  <si>
    <t>Ukupni broj upisane djece u redovni 10-satni program i  djece uključene u kraći program predškole (akt. 5.1. Redovna djelatnost vrtića, PPGS)</t>
  </si>
  <si>
    <t>Broj</t>
  </si>
  <si>
    <t>Broj novoupisane djece</t>
  </si>
  <si>
    <t>Broj novoupisane djece (akt. 5.1. Redovna djelatnost vrtića, PPGS)</t>
  </si>
  <si>
    <t>Radi poboljšanja kvalitete odgoja, obrazovanja i skrbi o djeci rane i predškolske dobi te usklađivanja s Državnim pedagoškim standardom predškolskog odgoja i naobrazbe potrebno je održati postojeći odnosno eventualno smanjiti ukupan broj upisane djece u redovni 10-satni program</t>
  </si>
  <si>
    <t>Od 2/2024. godine doći će do planiranog povećanja broja djece obuhvaćene redovitim 10-satnim programom predškolskog odgoja i obrazovanja u DV Grigor Vitez radi proširenja smještajnih kapaciteta, izgradnjom novog objekta u mjestu Molvice sa dodatne 2 vrtićke skupine, te 1 jasličkom skupinom.</t>
  </si>
  <si>
    <t>Broj djece u kraćem programu predškole</t>
  </si>
  <si>
    <t>Omogućiti svoj djeci u godini dana prije polaska u osnovnu školu pohađanje programa predškole. Trenutno program polazi 13-ero djece, a maksimalan kapacitet za 1 skupinu kraćeg programa iznosi 20 polaznika.</t>
  </si>
  <si>
    <t>Broj djece u skupini u odnosu na broj odgojitelja mora biti usklađen s Državnim pedagoškim standardom , kako bi se osiguralo što kvalitetnije provođenje  predškolskog odgoja i obrazovanja.</t>
  </si>
  <si>
    <t>Broj djece u skupini u odnosu na broj odgojitelja</t>
  </si>
  <si>
    <t>Broj djece obuhvaćene Univerzalnim sportskim programom</t>
  </si>
  <si>
    <t>Održavanjem programa utječe se na razvijanje svjesnosti stvaranja kvalitetnih uvjeta za rast i razvoj organizma te važnu ulogu u održavanju tjelesnog zdravlja.</t>
  </si>
  <si>
    <t>Izraditi program za verifikaciju posebnog cjelodnevnog  programa ranog učenja engleskog jezika. Cilj programa je upoznavanje djece sa engleskim jezikom i drugačijom kulturom kroz svakodnevne životne situacije i igru.</t>
  </si>
  <si>
    <t>Povećanjem broja kraćih programa omogućuje se djeci predškolske dobi pohađanje dodatnih aktivnosti unutar prostora vrtića. Djeca polaznici nalaze se u poznatoj okolini, a roditeljima se olakšava organizacija svakodnevnog života.</t>
  </si>
  <si>
    <t xml:space="preserve">Povećanje broja organiziranih posjeta vrtićkih skupina kulturnim manifestacijama </t>
  </si>
  <si>
    <t>Organiziranjem posjeta vrtićkih skupina kulturnim manifestacijama bogati se cjelokupno iskustvo djece u raznolikim aktivnostima povezanim s kulturnom umjetnosti</t>
  </si>
  <si>
    <t>Broj posjeta</t>
  </si>
  <si>
    <t>Broj gostovanja kazališta/dramskih skupina i sl. u dječjem vrtiću</t>
  </si>
  <si>
    <t>Održavanje broja predstava i igrokaza po svim objektima DV Grigor Vitez.</t>
  </si>
  <si>
    <t xml:space="preserve">U narednom razdoblju smanjujemo broj gostovanja zbog formiranja dramske skupine Vitezova mala scena u organizaciji odgojitelja DV Grigor Vitez koji na godišnjoj razini organiziraju 2-3 predstave za svu djecu polaznike vrtića. </t>
  </si>
  <si>
    <t>Broj gostovanja</t>
  </si>
  <si>
    <t>Povećanje broja održanih kreativnih radionica i raznih svečanosti u koje su uključeni i roditelji</t>
  </si>
  <si>
    <t>Održavanjem radionica potiču se djeca i roditelji na međusobno kreativno izražavanje kroz ugodno druženje djece, roditelja i odgojitelja.</t>
  </si>
  <si>
    <t>Broj održanih radionica</t>
  </si>
  <si>
    <t>Povećanje broja  predavačkih i komuinikacijskih sastanaka  za roditelje</t>
  </si>
  <si>
    <t>Održavanje planiranih sastanaka unutar odgojnih skupina uz povećanje sastanaka organiziranih u suradnji s vanjskim stručnjacima (npr. pedijatrima) radi bolje informiranosti roditelja o rastu i razvoju djece predškolske dobi.</t>
  </si>
  <si>
    <t>Pohađanjem  seminara, predavanja i radionica potiče se radnike na profesionalan rast i razvoj koji je neophodan za kvalitetno provođenje predškolskog odgoja i obrazovanja.</t>
  </si>
  <si>
    <t xml:space="preserve">Broj </t>
  </si>
  <si>
    <t>III. ZAVRŠNE ODREDBE</t>
  </si>
  <si>
    <t>PREDSJEDNICA UPRAVNOG VIJEĆA:</t>
  </si>
  <si>
    <t>Tatijana Lenart</t>
  </si>
  <si>
    <t>Povećanje broja kraćih programa izvan 10-satnog redovnog programa 
(vanjski suradnici)</t>
  </si>
  <si>
    <t>Povećanje broja djece obuhvaćene posebnim 
10-satnim programom učenja engleskog jezika</t>
  </si>
  <si>
    <t>Potpuna usklađenost s Državnim pedagoškim standardom
 u pogledu odnosa broja odgojitelja i broja djece</t>
  </si>
  <si>
    <t>Broj djece obuhvaćene programom predškolskog
odgoja i obrazovanja u gradskim dječjim vrtićima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</si>
  <si>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 xml:space="preserve">Zakon o predškolskom odgoju i obrazovanju 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color theme="1"/>
        <rFont val="Times New Roman"/>
        <family val="1"/>
        <charset val="238"/>
      </rPr>
      <t>NN 10/97, 107/07, 94/13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theme="1"/>
        <rFont val="Times New Roman"/>
        <family val="1"/>
        <charset val="238"/>
      </rPr>
      <t>98/19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theme="1"/>
        <rFont val="Times New Roman"/>
        <family val="1"/>
        <charset val="238"/>
      </rPr>
      <t>57/22</t>
    </r>
    <r>
      <rPr>
        <sz val="10"/>
        <color theme="1"/>
        <rFont val="Calibri"/>
        <family val="2"/>
        <charset val="238"/>
        <scheme val="minor"/>
      </rPr>
      <t xml:space="preserve"> i 101/23)</t>
    </r>
    <r>
      <rPr>
        <sz val="10"/>
        <color theme="1"/>
        <rFont val="Times New Roman"/>
        <family val="1"/>
        <charset val="238"/>
      </rPr>
      <t xml:space="preserve">,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</si>
  <si>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Uputa za izradu proračuna Grada Samobora za razdoblje 2024.-2026.godine</t>
    </r>
  </si>
  <si>
    <t xml:space="preserve">Svi ostali troškovi vrtića (prehrana djece, materijalni izdaci, energija i komunalije, tekuće održavanje objekata i opreme, nabava
namještaja i opreme, nabava sitnog inventara) financiraju se roditeljskim uplatama, vlastitim prihodima vrtića te sredstvima pomoći
iz Državnog proračuna za fiskalnu održivost dječjih vrtića. </t>
  </si>
  <si>
    <t>Unutar ove aktivnosti, iz izvora opći prihodi i primici, financiraju se rashodi za zaposlene (bruto plaće, plaće za prekovremeni rad,</t>
  </si>
  <si>
    <t>doprinosi za plaće, ostali rashodi za zaposlene: regres, božićnice i dr.) te dio rashoda za energente, uredski materijal i ostali materijalni</t>
  </si>
  <si>
    <t>Iz navedenih sredstava unutar ove aktivnosti vrši se nabava uređaja, strojeva i opeme, didaktike i materijala, , financira se stručno usavršavanje odgojitelja, kupnja uredskog materijala i uredske opreme i namještaja, a sve prema uputama Ministarstva znanosti i obrazovanja.</t>
  </si>
  <si>
    <t>- 3,60 € po djetetu u programu predškole</t>
  </si>
  <si>
    <t>- od 53,00 € do 106,00 € po djetetu s teškoćama u razvoju.</t>
  </si>
  <si>
    <t>Isplata se vrši u više ciklusa.</t>
  </si>
  <si>
    <t>Cijena za djecu uključenu u Univerzalni sportski program uvećava se za 33,18 € mjesečno na redoviti iznos roditeljske uplate od 76,98 €.</t>
  </si>
  <si>
    <t>Planirani rashodi odnose se na dodatak na plaće odgojitelja, kineziologa te nabavu sitnog materijala i didaktike.</t>
  </si>
  <si>
    <t>Rashodi su predviđeni za nabavu dugotrajne imovine za DV Grigor Vitez iz vlastitih prihoda vrtića, roditeljskih uplata, pomoći, donacija, te dio iz općih prihoda i primitaka.</t>
  </si>
  <si>
    <t>21/2</t>
  </si>
  <si>
    <t>Postojeći kraći programi u DV Grigor Vitez su:
sportska igraonica,
nogomet i engleski</t>
  </si>
  <si>
    <t>U narednom razdoblju planira se uvođenje novih  kraćih programa:
Mali divovi, zbor i folklor</t>
  </si>
  <si>
    <t>Broj
programa</t>
  </si>
  <si>
    <t>Održavanje broja održanih seminara, predavanja i radionica  za odgojitelje, 
stručne suradnike, ravnatelja, administrativnih radnika u sklopu stručnog usavršavanja.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</si>
  <si>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 xml:space="preserve">Zakon o ustanovama 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color theme="1"/>
        <rFont val="Times New Roman"/>
        <family val="1"/>
        <charset val="238"/>
      </rPr>
      <t xml:space="preserve">NN </t>
    </r>
    <r>
      <rPr>
        <sz val="10"/>
        <rFont val="Times New Roman"/>
        <family val="1"/>
        <charset val="238"/>
      </rPr>
      <t>76/93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29/97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47/99</t>
    </r>
    <r>
      <rPr>
        <sz val="10"/>
        <color theme="1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35/08</t>
    </r>
    <r>
      <rPr>
        <sz val="10"/>
        <color theme="1"/>
        <rFont val="Times New Roman"/>
        <family val="1"/>
        <charset val="238"/>
      </rPr>
      <t>,</t>
    </r>
    <r>
      <rPr>
        <sz val="1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127/19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Times New Roman"/>
        <family val="1"/>
        <charset val="238"/>
      </rPr>
      <t>i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Times New Roman"/>
        <family val="1"/>
        <charset val="238"/>
      </rPr>
      <t>1</t>
    </r>
    <r>
      <rPr>
        <sz val="10"/>
        <color theme="1"/>
        <rFont val="Calibri"/>
        <family val="2"/>
        <charset val="238"/>
        <scheme val="minor"/>
      </rPr>
      <t>5</t>
    </r>
    <r>
      <rPr>
        <sz val="10"/>
        <color theme="1"/>
        <rFont val="Times New Roman"/>
        <family val="1"/>
        <charset val="238"/>
      </rPr>
      <t>1</t>
    </r>
    <r>
      <rPr>
        <sz val="10"/>
        <color theme="1"/>
        <rFont val="Calibri"/>
        <family val="2"/>
        <charset val="238"/>
        <scheme val="minor"/>
      </rPr>
      <t>/</t>
    </r>
    <r>
      <rPr>
        <sz val="10"/>
        <color theme="1"/>
        <rFont val="Times New Roman"/>
        <family val="1"/>
        <charset val="238"/>
      </rPr>
      <t>2</t>
    </r>
    <r>
      <rPr>
        <sz val="10"/>
        <color theme="1"/>
        <rFont val="Calibri"/>
        <family val="2"/>
        <charset val="238"/>
        <scheme val="minor"/>
      </rPr>
      <t>2)</t>
    </r>
    <r>
      <rPr>
        <sz val="10"/>
        <color theme="1"/>
        <rFont val="Times New Roman"/>
        <family val="1"/>
        <charset val="238"/>
      </rPr>
      <t xml:space="preserve">, </t>
    </r>
  </si>
  <si>
    <t>Univerzalni sportski program verificiran je od strane Ministarstva znanosti i obrazovanja i financira se iz izvora posebne namjene. Program se provodi svakodnevno u sklopu redovnog 10-satnog odgojno-obrazovnog programa. Uključuje djecu od 4. godine života do polaska u školu. 
Uz odgojitelje, nositelj programa je i kineziolog. Program je sa radom započeo 01.09.2022., a u tekućoj pedagoškoj godini upisano je 21 dijete.</t>
  </si>
  <si>
    <t>(Evidentiraju se u skupini 67 - Prihodi iz nadležnog proračuna i od HZZO-a temeljem ugovornih obveza.)</t>
  </si>
  <si>
    <t>Izmjena</t>
  </si>
  <si>
    <t>Novi plan</t>
  </si>
  <si>
    <t>1.1.</t>
  </si>
  <si>
    <t>4.1.</t>
  </si>
  <si>
    <t>GRAD SAMOBOR - Opći prihodi i primici</t>
  </si>
  <si>
    <t>GRAD SAMOBOR - Pomoći</t>
  </si>
  <si>
    <t>Nakon izmjena i dopuna struktura planiranih ukupnih prihoda za 2024. godinu:</t>
  </si>
  <si>
    <t>Odnosi se na planirani prihod od najma tri sportske dvorane.</t>
  </si>
  <si>
    <r>
      <t>Iz izvora 6.3. DV Grigor Vitez – Prihodi od nefinancijske imovine</t>
    </r>
    <r>
      <rPr>
        <sz val="11"/>
        <color theme="1"/>
        <rFont val="Calibri"/>
        <family val="2"/>
        <charset val="238"/>
        <scheme val="minor"/>
      </rPr>
      <t xml:space="preserve"> planiran je iznos od 146 € te ostaje nepromijenjen.</t>
    </r>
  </si>
  <si>
    <t>0</t>
  </si>
  <si>
    <t>Financijski plan Dječjeg vrtića Grigor Vitez za 2024. godinu (u daljnjem tekstu: Financijski plan) mijenja se i glasi:</t>
  </si>
  <si>
    <t>Prihodi i rashodi prema ekonomskoj klasifikaciji u Financijskom planu za 2024. godini mijenjaju se kako slijedi:</t>
  </si>
  <si>
    <t>Prihodi i rashodi prema izvorima financiranja u Financijskom planu za 2024. godinu mijenjaju se kako slijedi:</t>
  </si>
  <si>
    <t>Rashodi Financijskog plana za 2024. godinu mijenajuj se kako slijedi:</t>
  </si>
  <si>
    <t>Primici od financijske imovine i zaduživanja i izdaci za financijsku imovinu i otplatu zajmova u Financijskom planu za 2024.</t>
  </si>
  <si>
    <t>godinu mijenjaju se kako slijedi:</t>
  </si>
  <si>
    <t>Rashodi i izdaci Financijskog plana za 2024. godinu po izvorima financiranja i ekonomskoj klasifikaciji u Posebnom</t>
  </si>
  <si>
    <t>dijelu Proračuna mijenja se kako slijedi:</t>
  </si>
  <si>
    <t xml:space="preserve">Na temelju članka 46. Zakona o proračunu (Narodne novine br.144/21) i članka 41. Statuta Dječjeg vrtića Grigor Vitez (Službene </t>
  </si>
  <si>
    <t>Prihodi poslovanja uključuju pomoći iz inozemstva i od subjekata unutar općeg proračuna, prihodi od 
imovine, prihodi od upravnih i administrativnih pristojbi, pristojbi po posebnim propisima i naknada, 
prihodi od prodaje proizvoda i robe te pruženih usluga, prihodi od donacija te povrati po protestiranim
 jamstvima, prihodi iz nadležnog proračuna i od HZZO-a temeljem ugovornih obveza.</t>
  </si>
  <si>
    <r>
      <t>(Evidentiraju se u skupini 66 -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Prihodi od prodaje proizvoda i robe te pruženih usluga, prihodi od donacija te 
povrati po protestiranim jamstvima.)</t>
    </r>
  </si>
  <si>
    <t>To su prihodi za fiskalnu održivost vrtića koje propisuje Vlada RH, prema Zakonu o predškolskom odgoju 
(članak 50a NN 57/22,101/23, stavak 2).</t>
  </si>
  <si>
    <t>Od navedenog iznosa Prihoda od pomoći 30.000 € odnosi se na sufinanciranje programa javnih potreba u 
predškolskom odgoju i obrazovanju od strane Ministarstva znanosti i obrazovanja (podskupina 636).</t>
  </si>
  <si>
    <t>U Dječji vrtiću Grigor Vitez sufinancira se program za djecu s teškoćama koja su integrirana u redovite 
odgojno-obrazovne skupine i program predškole.</t>
  </si>
  <si>
    <r>
      <t>(Evidentiraju se u skupini 66 -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Prihodi od prodaje proizvoda i robe te pruženih usluga, prihodi od donacija 
te povrati po protestiranim jamstvima.)</t>
    </r>
  </si>
  <si>
    <t>Odnose se na rashode za uredski materijal, energiju, usluge tekućeg i investicijskog održavanja, sitnog 
inventara i didaktike (sve iz skupine 32).</t>
  </si>
  <si>
    <t>77,31% iz Općih prihoda i primitaka iz sredstava Grada Samobora,</t>
  </si>
  <si>
    <t>16,11% iz prihoda za posebne namjene,</t>
  </si>
  <si>
    <t>4,73% iz prihoda pomoći Grad Samobor</t>
  </si>
  <si>
    <t>0,84% iz prihoda od pomoći</t>
  </si>
  <si>
    <t>0,71% iz prihoda od donacija</t>
  </si>
  <si>
    <t>0,29% iz vlastitih prihoda</t>
  </si>
  <si>
    <r>
      <rPr>
        <b/>
        <sz val="11"/>
        <color theme="1"/>
        <rFont val="Calibri"/>
        <family val="2"/>
        <charset val="238"/>
        <scheme val="minor"/>
      </rPr>
      <t>Iz izvora 3.3. Prihodi za posebne namjene</t>
    </r>
    <r>
      <rPr>
        <sz val="11"/>
        <color theme="1"/>
        <rFont val="Calibri"/>
        <family val="2"/>
        <charset val="238"/>
        <scheme val="minor"/>
      </rPr>
      <t xml:space="preserve"> sastoji se od uplata roditelja za naknadu za boravak djece u vrtiću.</t>
    </r>
  </si>
  <si>
    <t>Njihov iznos određen je Uredbom o kriterijima i mjerilima za utvrđivanje iznosa sredstava za fiskalnu 
održivost dječjih vrtića koja je na snazi od 23.9.2023. te Odluci o izmjeni odluke o dodjeli sredstava za fiskalnu
održivost DV za pedagošku godinu 2023./2024.</t>
  </si>
  <si>
    <t xml:space="preserve">Preostali dio od 1.727 € odnosi se na refundaciju plaćenih troškova prethodnih pregleda zaposlenika od 
strane HZZO-a (podskupina 634). </t>
  </si>
  <si>
    <r>
      <t>Planirani rashodi iz izvora 2.6. DV Grigor Vitez – Vlastiti prihodi</t>
    </r>
    <r>
      <rPr>
        <sz val="11"/>
        <color theme="1"/>
        <rFont val="Calibri"/>
        <family val="2"/>
        <charset val="238"/>
        <scheme val="minor"/>
      </rPr>
      <t xml:space="preserve"> za 2024. godinu ostaju nepromijenjeni, iznose 10.923 €.</t>
    </r>
  </si>
  <si>
    <t>OBRAZLOŽENJE OPĆEG DIJELA PRIJEDLOGA II. IZMJENA FINANCIJSKOG PLANA ZA 2024.GODINU</t>
  </si>
  <si>
    <t>Osnovica za obračun plaće utvrđuje se Odlukom o izršavanju Proračuna Grada Samobora, dok se koeficijenti složenosti poslova te ostala materijalna prava propisuju Pravilnikom o radu.</t>
  </si>
  <si>
    <t>Plan</t>
  </si>
  <si>
    <t>Ciljana 
vrijednost</t>
  </si>
  <si>
    <t>Preneseni višak prihoda nad rashodima u Financijskom planu za 2024.g. utvrđuje se kako slijedi:</t>
  </si>
  <si>
    <t>Iznos od 576.000 € planiran je na temelju upisane djece srazmjerno prihodu realiziranom u  2023.godini te je uvećan za 
naknade 3 nove odgojne skupine (52 djece) u objektu u Molvicama (65-prihodi od upravnih i administra-
tivnih pristojbi, pristojbi  po posebnim propisima i naknada). S obzirom da u broju djece nije bilo promjena od posljednjih
izmjena iznos ukupnih prihoda iz ovog izvora ostaje nepromijenjen.</t>
  </si>
  <si>
    <t>III. IZMJENE I DOPUNE FINANCIJSKOG PLANA ZA 2024.GODINU</t>
  </si>
  <si>
    <t>U 2024. godini planirano je ostvarenje ukupnih prihoda Dječjeg vrtića Grigor Vitez u iznosu 3.924.386 €.
 III. Izmjenama i dopunama Financijskog plana ukupni prihodi se ne mijenjaju.</t>
  </si>
  <si>
    <r>
      <t>Iz izvora 1.1. Grad Samobor - Opći prihodi i primici</t>
    </r>
    <r>
      <rPr>
        <sz val="11"/>
        <color theme="1"/>
        <rFont val="Calibri"/>
        <family val="2"/>
        <charset val="238"/>
        <scheme val="minor"/>
      </rPr>
      <t xml:space="preserve"> u 2024. godini III. Izmjenama i dopunama Financijskog plana 
ne mijenjaju se u ukupnom iznosu te iznose 3.101.238 </t>
    </r>
    <r>
      <rPr>
        <b/>
        <sz val="11"/>
        <color theme="1"/>
        <rFont val="Calibri"/>
        <family val="2"/>
        <charset val="238"/>
        <scheme val="minor"/>
      </rPr>
      <t>€ .</t>
    </r>
  </si>
  <si>
    <r>
      <rPr>
        <b/>
        <sz val="11"/>
        <color theme="1"/>
        <rFont val="Calibri"/>
        <family val="2"/>
        <charset val="238"/>
        <scheme val="minor"/>
      </rPr>
      <t>Iz izvora 2.6. DV Grigor Vitez - Vlastiti prihodi</t>
    </r>
    <r>
      <rPr>
        <sz val="11"/>
        <color theme="1"/>
        <rFont val="Calibri"/>
        <family val="2"/>
        <charset val="238"/>
        <scheme val="minor"/>
      </rPr>
      <t xml:space="preserve">  nakon III. Izmjena i dopuna Financijskog plana ostaju 
nepromijenjeni 10.923 €.</t>
    </r>
  </si>
  <si>
    <r>
      <t>Iz izvora 4.1. Grad Samobor – Pomoći</t>
    </r>
    <r>
      <rPr>
        <sz val="11"/>
        <color theme="1"/>
        <rFont val="Calibri"/>
        <family val="2"/>
        <charset val="238"/>
        <scheme val="minor"/>
      </rPr>
      <t xml:space="preserve"> u 2024. godini planirane su u iznosu 177.852 € te III. Izmjenama i 
dopunama Financijskog plana ostaju nepromijenjene. </t>
    </r>
  </si>
  <si>
    <r>
      <t>Iz izvora 4.5. DV Grigor Vitez – Prihodi od pomoći</t>
    </r>
    <r>
      <rPr>
        <sz val="11"/>
        <color theme="1"/>
        <rFont val="Calibri"/>
        <family val="2"/>
        <charset val="238"/>
        <scheme val="minor"/>
      </rPr>
      <t xml:space="preserve"> planirani su u iznosu 31.727 € , nakon III. Izmjena i dopuna
ostaju isti.</t>
    </r>
  </si>
  <si>
    <r>
      <t>Iz izvora 5.9. DV Grigor Vitez – Prihodi od donacija</t>
    </r>
    <r>
      <rPr>
        <sz val="11"/>
        <color theme="1"/>
        <rFont val="Calibri"/>
        <family val="2"/>
        <charset val="238"/>
        <scheme val="minor"/>
      </rPr>
      <t xml:space="preserve"> planirani su u iznosu 26.500 € te III. Izmjenama i dopunama 
financijskog plana za 2024. godinu ostaju nepromijenjeni.</t>
    </r>
  </si>
  <si>
    <t>Ukupni planirani rashodi za 2024. godinu iznose 3.943.133 € te III. Izmjenama i dopunama Financijskog plana za 
2024. godinu ostaju nepromijenjeni.</t>
  </si>
  <si>
    <r>
      <t>Planirani rashodi za redovnu djelatnost vrtića iz izvora 1.1. Grad Samobor – Opći prihodi i primici</t>
    </r>
    <r>
      <rPr>
        <sz val="11"/>
        <color theme="1"/>
        <rFont val="Calibri"/>
        <family val="2"/>
        <charset val="238"/>
        <scheme val="minor"/>
      </rPr>
      <t xml:space="preserve"> za 2024. 
iznose 3.097.052 € te III. Izmjenama i dopunama u ukupnom iznosu ostaju nepromijenjeni.</t>
    </r>
  </si>
  <si>
    <r>
      <t>Planirani rashodi iz izvora 3.3. Dječji vrtić Grigor Vitez – posebne namjene</t>
    </r>
    <r>
      <rPr>
        <sz val="11"/>
        <color theme="1"/>
        <rFont val="Calibri"/>
        <family val="2"/>
        <charset val="238"/>
        <scheme val="minor"/>
      </rPr>
      <t xml:space="preserve"> za 2024. godinu za redovnu 
djelatnost vrtića iznose 605.076 € te III. Izmjenama i dopunama ostaju nepromijenjeni. </t>
    </r>
  </si>
  <si>
    <r>
      <t>Planirani rashodi iz izvora 4.1. Grad Samobor  – Pomoći</t>
    </r>
    <r>
      <rPr>
        <sz val="11"/>
        <color theme="1"/>
        <rFont val="Calibri"/>
        <family val="2"/>
        <charset val="238"/>
        <scheme val="minor"/>
      </rPr>
      <t xml:space="preserve"> - iznose 171.709 € te III. Izmjenama i dopunama Financijskog
plana ostaju nepromijenjeni.</t>
    </r>
  </si>
  <si>
    <r>
      <t>Planirani rashodi iz izvora 4.5. DV Grigor Vitez – Pomoći</t>
    </r>
    <r>
      <rPr>
        <sz val="11"/>
        <color theme="1"/>
        <rFont val="Calibri"/>
        <family val="2"/>
        <charset val="238"/>
        <scheme val="minor"/>
      </rPr>
      <t xml:space="preserve"> -  iznose 31.727 € te nakon III. Izmjena i dopuna ostaju nepromijenjeni.</t>
    </r>
  </si>
  <si>
    <r>
      <t>Planirani rashodi iz izvora 5.9. DV Grigor Vitez – Prihodi od donacija</t>
    </r>
    <r>
      <rPr>
        <sz val="11"/>
        <color theme="1"/>
        <rFont val="Calibri"/>
        <family val="2"/>
        <charset val="238"/>
        <scheme val="minor"/>
      </rPr>
      <t xml:space="preserve"> - iznose 26.500 € te III. Izmjenama i dopunama 
Financijskog plana za 2024.g. ostaju nepromijenjeni.</t>
    </r>
  </si>
  <si>
    <r>
      <t>Planirani rashodi iz izvora 6.3. DV Grigor Vitez – Prihodi od nefinancijske imovine</t>
    </r>
    <r>
      <rPr>
        <sz val="11"/>
        <color theme="1"/>
        <rFont val="Calibri"/>
        <family val="2"/>
        <charset val="238"/>
        <scheme val="minor"/>
      </rPr>
      <t xml:space="preserve"> - iznose 146 € te nakon III. Izmjena 
i dopuna Financijskog plana za 2024. ostaju nepromijenjeni.</t>
    </r>
  </si>
  <si>
    <t xml:space="preserve">Ishodište za procjenu navedenih troškova u razdoblju 2024. - 2026. godine je upisani broj djece u pedagoškoj godini 2023./2024.
III. Izmjenama i dopunama Financijskog plana rashodi iz izvora posebnih namjena ostaju nepromijenjeni.
</t>
  </si>
  <si>
    <t xml:space="preserve">Iznosi za plaće, doprinose i ostala materijalna prava planirani su na bazi 141 djelatnika što uključuje i 11 novih djelatnika zbog otvaranja 
objekta u Molvicama. 
</t>
  </si>
  <si>
    <t>rashodi (za potrebe rada logopeda) i računalne usluge. Financira se i naknada zbog nezapošljavanja osoba s invaliditetom.
Zbog veće potrebe za materijalnim rashodima unutar ove djelatnosti III. Izmjenama i dopunama umanjuju se planirani rashodi za
zaposlene za 17.000 € , a za isti iznos uvećavaju se planirani materijalni rashodi.</t>
  </si>
  <si>
    <t>III. Izmjenama i dopunama smanjuju se rashodi za zaposlene iz skupine 31 za 17.000 € , a za isti iznos uvećavaju se
materijalni rashodi iz skupine 32 ovog izvora radi potrebe za većim materijalnim troškovima od planiranih.</t>
  </si>
  <si>
    <t>III Izmjenama i dopunama Financijskog plana nema promjena unutar ove aktivnosti.</t>
  </si>
  <si>
    <t>III. Izmjenama i dopunama Financijskog plana nema promjena unutar ove aktivnosti.</t>
  </si>
  <si>
    <t>III. Izmjenama i dopunama Financijskog plana za 2024.godinu nema promjena unutar ove aktivnosti.</t>
  </si>
  <si>
    <t>III. Izmjene financijskog plana za 2024. godinu objavit će se na službenoj Internet stranici Dječjeg vrtića Grigor Vitez.</t>
  </si>
  <si>
    <t>Članak 10.</t>
  </si>
  <si>
    <t xml:space="preserve">vijesti Grada Samobora br. 4/19, 2/21 i 10/22) Upravno vijeće Dječjeg vrtića Grigor Vitez na svojoj 66. sjednici održanoj </t>
  </si>
  <si>
    <t>30.12.2024. godine donijelo je:</t>
  </si>
  <si>
    <t>KLASA: 400-02/24-01/04</t>
  </si>
  <si>
    <t>URBROJ: 238-27-71/02-24-1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</si>
</sst>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Geneva"/>
      <charset val="238"/>
    </font>
    <font>
      <b/>
      <sz val="16"/>
      <color indexed="8"/>
      <name val="Arial"/>
      <family val="2"/>
      <charset val="238"/>
    </font>
    <font>
      <b/>
      <sz val="1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Border="0" applyProtection="0"/>
  </cellStyleXfs>
  <cellXfs count="31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0" fontId="0" fillId="2" borderId="0" xfId="0" applyFill="1"/>
    <xf numFmtId="0" fontId="3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3" fontId="1" fillId="0" borderId="0" xfId="0" applyNumberFormat="1" applyFont="1"/>
    <xf numFmtId="3" fontId="16" fillId="0" borderId="0" xfId="0" applyNumberFormat="1" applyFont="1"/>
    <xf numFmtId="0" fontId="6" fillId="7" borderId="0" xfId="0" applyFont="1" applyFill="1" applyAlignment="1">
      <alignment horizontal="left" vertical="center" wrapText="1"/>
    </xf>
    <xf numFmtId="3" fontId="6" fillId="7" borderId="0" xfId="0" quotePrefix="1" applyNumberFormat="1" applyFont="1" applyFill="1" applyAlignment="1">
      <alignment horizontal="right"/>
    </xf>
    <xf numFmtId="0" fontId="0" fillId="7" borderId="0" xfId="0" applyFill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6" fillId="5" borderId="4" xfId="0" applyFont="1" applyFill="1" applyBorder="1" applyAlignment="1">
      <alignment horizontal="left" vertical="center" wrapText="1"/>
    </xf>
    <xf numFmtId="0" fontId="15" fillId="8" borderId="4" xfId="0" applyFont="1" applyFill="1" applyBorder="1" applyAlignment="1">
      <alignment horizontal="left" vertical="center" wrapText="1"/>
    </xf>
    <xf numFmtId="4" fontId="3" fillId="6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8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0" fontId="9" fillId="2" borderId="11" xfId="0" applyFont="1" applyFill="1" applyBorder="1" applyAlignment="1">
      <alignment horizontal="left" vertical="center" wrapText="1"/>
    </xf>
    <xf numFmtId="0" fontId="9" fillId="2" borderId="1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0" fontId="9" fillId="2" borderId="12" xfId="0" quotePrefix="1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indent="5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6" fillId="4" borderId="11" xfId="0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20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vertical="center" wrapText="1"/>
    </xf>
    <xf numFmtId="0" fontId="12" fillId="0" borderId="0" xfId="0" applyFont="1"/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/>
    </xf>
    <xf numFmtId="0" fontId="11" fillId="0" borderId="0" xfId="0" applyFont="1"/>
    <xf numFmtId="0" fontId="7" fillId="2" borderId="0" xfId="0" quotePrefix="1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3" fontId="5" fillId="2" borderId="0" xfId="0" applyNumberFormat="1" applyFont="1" applyFill="1" applyAlignment="1">
      <alignment horizontal="right"/>
    </xf>
    <xf numFmtId="0" fontId="5" fillId="0" borderId="0" xfId="0" quotePrefix="1" applyFont="1" applyAlignment="1">
      <alignment horizontal="center" vertical="center" wrapText="1"/>
    </xf>
    <xf numFmtId="3" fontId="5" fillId="4" borderId="1" xfId="0" quotePrefix="1" applyNumberFormat="1" applyFont="1" applyFill="1" applyBorder="1" applyAlignment="1">
      <alignment horizontal="right"/>
    </xf>
    <xf numFmtId="3" fontId="5" fillId="4" borderId="3" xfId="0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left" vertical="center" wrapText="1"/>
    </xf>
    <xf numFmtId="3" fontId="5" fillId="7" borderId="1" xfId="0" quotePrefix="1" applyNumberFormat="1" applyFont="1" applyFill="1" applyBorder="1" applyAlignment="1">
      <alignment horizontal="right"/>
    </xf>
    <xf numFmtId="3" fontId="5" fillId="7" borderId="1" xfId="0" applyNumberFormat="1" applyFont="1" applyFill="1" applyBorder="1" applyAlignment="1">
      <alignment horizontal="right" wrapText="1"/>
    </xf>
    <xf numFmtId="3" fontId="5" fillId="3" borderId="1" xfId="0" quotePrefix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right"/>
    </xf>
    <xf numFmtId="0" fontId="23" fillId="2" borderId="1" xfId="0" applyFont="1" applyFill="1" applyBorder="1" applyAlignment="1">
      <alignment horizontal="left"/>
    </xf>
    <xf numFmtId="3" fontId="11" fillId="2" borderId="3" xfId="0" applyNumberFormat="1" applyFont="1" applyFill="1" applyBorder="1" applyAlignment="1">
      <alignment horizontal="right"/>
    </xf>
    <xf numFmtId="3" fontId="11" fillId="2" borderId="3" xfId="0" quotePrefix="1" applyNumberFormat="1" applyFont="1" applyFill="1" applyBorder="1" applyAlignment="1">
      <alignment horizontal="right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30" fillId="0" borderId="16" xfId="0" applyFont="1" applyBorder="1" applyAlignment="1">
      <alignment vertical="center" wrapText="1"/>
    </xf>
    <xf numFmtId="0" fontId="30" fillId="0" borderId="16" xfId="0" applyFont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0" borderId="27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vertical="center"/>
    </xf>
    <xf numFmtId="0" fontId="28" fillId="0" borderId="28" xfId="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30" fillId="0" borderId="0" xfId="0" applyFont="1" applyAlignment="1">
      <alignment horizontal="center" vertical="center" wrapText="1"/>
    </xf>
    <xf numFmtId="2" fontId="0" fillId="0" borderId="0" xfId="0" applyNumberFormat="1"/>
    <xf numFmtId="4" fontId="9" fillId="2" borderId="3" xfId="0" applyNumberFormat="1" applyFont="1" applyFill="1" applyBorder="1" applyAlignment="1">
      <alignment horizontal="right"/>
    </xf>
    <xf numFmtId="0" fontId="36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1" xfId="0" quotePrefix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5" fillId="0" borderId="7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5" fillId="8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28" fillId="0" borderId="2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28" fillId="0" borderId="27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0" borderId="27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23" xfId="0" applyFont="1" applyBorder="1" applyAlignment="1">
      <alignment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49" fontId="28" fillId="0" borderId="27" xfId="0" applyNumberFormat="1" applyFont="1" applyBorder="1" applyAlignment="1">
      <alignment horizontal="center" vertical="center" wrapText="1"/>
    </xf>
    <xf numFmtId="49" fontId="28" fillId="0" borderId="17" xfId="0" applyNumberFormat="1" applyFont="1" applyBorder="1" applyAlignment="1">
      <alignment horizontal="center" vertical="center" wrapText="1"/>
    </xf>
    <xf numFmtId="49" fontId="28" fillId="0" borderId="27" xfId="0" applyNumberFormat="1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49" fontId="28" fillId="0" borderId="24" xfId="0" applyNumberFormat="1" applyFont="1" applyBorder="1" applyAlignment="1">
      <alignment horizontal="center" vertical="center"/>
    </xf>
    <xf numFmtId="49" fontId="28" fillId="0" borderId="26" xfId="0" applyNumberFormat="1" applyFont="1" applyBorder="1" applyAlignment="1">
      <alignment horizontal="center" vertical="center"/>
    </xf>
    <xf numFmtId="49" fontId="28" fillId="0" borderId="20" xfId="0" applyNumberFormat="1" applyFont="1" applyBorder="1" applyAlignment="1">
      <alignment horizontal="center" vertical="center"/>
    </xf>
    <xf numFmtId="49" fontId="28" fillId="0" borderId="22" xfId="0" applyNumberFormat="1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5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25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2" fillId="10" borderId="14" xfId="0" applyFont="1" applyFill="1" applyBorder="1" applyAlignment="1">
      <alignment vertical="center" wrapText="1"/>
    </xf>
    <xf numFmtId="0" fontId="32" fillId="10" borderId="15" xfId="0" applyFont="1" applyFill="1" applyBorder="1" applyAlignment="1">
      <alignment vertical="center" wrapText="1"/>
    </xf>
    <xf numFmtId="0" fontId="32" fillId="10" borderId="16" xfId="0" applyFont="1" applyFill="1" applyBorder="1" applyAlignment="1">
      <alignment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24" xfId="0" applyFont="1" applyBorder="1" applyAlignment="1">
      <alignment horizontal="justify" vertical="center"/>
    </xf>
    <xf numFmtId="0" fontId="28" fillId="0" borderId="25" xfId="0" applyFont="1" applyBorder="1" applyAlignment="1">
      <alignment horizontal="justify" vertical="center"/>
    </xf>
    <xf numFmtId="0" fontId="28" fillId="0" borderId="26" xfId="0" applyFont="1" applyBorder="1" applyAlignment="1">
      <alignment horizontal="justify" vertical="center"/>
    </xf>
    <xf numFmtId="0" fontId="28" fillId="0" borderId="18" xfId="0" applyFont="1" applyBorder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8" fillId="0" borderId="19" xfId="0" applyFont="1" applyBorder="1" applyAlignment="1">
      <alignment horizontal="justify" vertical="center"/>
    </xf>
    <xf numFmtId="0" fontId="28" fillId="0" borderId="18" xfId="0" applyFont="1" applyBorder="1" applyAlignment="1">
      <alignment horizontal="justify" vertical="center" wrapText="1"/>
    </xf>
    <xf numFmtId="3" fontId="30" fillId="0" borderId="27" xfId="0" applyNumberFormat="1" applyFont="1" applyBorder="1" applyAlignment="1">
      <alignment horizontal="right" vertical="center"/>
    </xf>
    <xf numFmtId="3" fontId="30" fillId="0" borderId="23" xfId="0" applyNumberFormat="1" applyFont="1" applyBorder="1" applyAlignment="1">
      <alignment horizontal="right" vertical="center"/>
    </xf>
    <xf numFmtId="3" fontId="30" fillId="0" borderId="17" xfId="0" applyNumberFormat="1" applyFont="1" applyBorder="1" applyAlignment="1">
      <alignment horizontal="right" vertical="center"/>
    </xf>
    <xf numFmtId="0" fontId="28" fillId="0" borderId="18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24" xfId="0" applyFont="1" applyBorder="1" applyAlignment="1">
      <alignment horizontal="justify" vertical="center" wrapText="1"/>
    </xf>
    <xf numFmtId="0" fontId="27" fillId="9" borderId="14" xfId="0" applyFont="1" applyFill="1" applyBorder="1" applyAlignment="1">
      <alignment vertical="center"/>
    </xf>
    <xf numFmtId="0" fontId="27" fillId="9" borderId="15" xfId="0" applyFont="1" applyFill="1" applyBorder="1" applyAlignment="1">
      <alignment vertical="center"/>
    </xf>
    <xf numFmtId="0" fontId="27" fillId="9" borderId="16" xfId="0" applyFont="1" applyFill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49" fontId="13" fillId="0" borderId="18" xfId="0" applyNumberFormat="1" applyFont="1" applyBorder="1" applyAlignment="1">
      <alignment horizontal="left" vertical="center" indent="5"/>
    </xf>
    <xf numFmtId="49" fontId="13" fillId="0" borderId="0" xfId="0" applyNumberFormat="1" applyFont="1" applyAlignment="1">
      <alignment horizontal="left" vertical="center" indent="5"/>
    </xf>
    <xf numFmtId="49" fontId="13" fillId="0" borderId="19" xfId="0" applyNumberFormat="1" applyFont="1" applyBorder="1" applyAlignment="1">
      <alignment horizontal="left" vertical="center" indent="5"/>
    </xf>
    <xf numFmtId="0" fontId="30" fillId="0" borderId="24" xfId="0" applyFont="1" applyBorder="1" applyAlignment="1">
      <alignment horizontal="justify" vertical="center"/>
    </xf>
    <xf numFmtId="0" fontId="30" fillId="0" borderId="25" xfId="0" applyFont="1" applyBorder="1" applyAlignment="1">
      <alignment horizontal="justify" vertical="center"/>
    </xf>
    <xf numFmtId="0" fontId="30" fillId="0" borderId="26" xfId="0" applyFont="1" applyBorder="1" applyAlignment="1">
      <alignment horizontal="justify" vertical="center"/>
    </xf>
    <xf numFmtId="49" fontId="13" fillId="0" borderId="20" xfId="0" applyNumberFormat="1" applyFont="1" applyBorder="1" applyAlignment="1">
      <alignment horizontal="left" vertical="center" indent="5"/>
    </xf>
    <xf numFmtId="49" fontId="13" fillId="0" borderId="21" xfId="0" applyNumberFormat="1" applyFont="1" applyBorder="1" applyAlignment="1">
      <alignment horizontal="left" vertical="center" indent="5"/>
    </xf>
    <xf numFmtId="49" fontId="13" fillId="0" borderId="22" xfId="0" applyNumberFormat="1" applyFont="1" applyBorder="1" applyAlignment="1">
      <alignment horizontal="left" vertical="center" indent="5"/>
    </xf>
    <xf numFmtId="49" fontId="13" fillId="0" borderId="18" xfId="0" applyNumberFormat="1" applyFont="1" applyBorder="1" applyAlignment="1">
      <alignment horizontal="justify" vertical="top" wrapText="1"/>
    </xf>
    <xf numFmtId="49" fontId="13" fillId="0" borderId="0" xfId="0" applyNumberFormat="1" applyFont="1" applyAlignment="1">
      <alignment horizontal="justify" vertical="top"/>
    </xf>
    <xf numFmtId="49" fontId="13" fillId="0" borderId="19" xfId="0" applyNumberFormat="1" applyFont="1" applyBorder="1" applyAlignment="1">
      <alignment horizontal="justify" vertical="top"/>
    </xf>
    <xf numFmtId="49" fontId="13" fillId="0" borderId="18" xfId="0" applyNumberFormat="1" applyFont="1" applyBorder="1" applyAlignment="1">
      <alignment horizontal="justify" vertical="center"/>
    </xf>
    <xf numFmtId="49" fontId="13" fillId="0" borderId="0" xfId="0" applyNumberFormat="1" applyFont="1" applyAlignment="1">
      <alignment horizontal="justify" vertical="center"/>
    </xf>
    <xf numFmtId="49" fontId="13" fillId="0" borderId="19" xfId="0" applyNumberFormat="1" applyFont="1" applyBorder="1" applyAlignment="1">
      <alignment horizontal="justify" vertical="center"/>
    </xf>
    <xf numFmtId="49" fontId="28" fillId="0" borderId="18" xfId="0" applyNumberFormat="1" applyFont="1" applyBorder="1" applyAlignment="1">
      <alignment horizontal="justify" vertical="center"/>
    </xf>
    <xf numFmtId="49" fontId="28" fillId="0" borderId="0" xfId="0" applyNumberFormat="1" applyFont="1" applyAlignment="1">
      <alignment horizontal="justify" vertical="center"/>
    </xf>
    <xf numFmtId="49" fontId="28" fillId="0" borderId="19" xfId="0" applyNumberFormat="1" applyFont="1" applyBorder="1" applyAlignment="1">
      <alignment horizontal="justify" vertical="center"/>
    </xf>
    <xf numFmtId="49" fontId="28" fillId="0" borderId="18" xfId="0" applyNumberFormat="1" applyFont="1" applyBorder="1" applyAlignment="1">
      <alignment horizontal="justify" vertical="center" wrapText="1"/>
    </xf>
    <xf numFmtId="49" fontId="28" fillId="0" borderId="18" xfId="0" applyNumberFormat="1" applyFont="1" applyBorder="1" applyAlignment="1">
      <alignment horizontal="left" vertical="center" wrapText="1"/>
    </xf>
    <xf numFmtId="49" fontId="28" fillId="0" borderId="0" xfId="0" applyNumberFormat="1" applyFont="1" applyAlignment="1">
      <alignment horizontal="left" vertical="center"/>
    </xf>
    <xf numFmtId="49" fontId="28" fillId="0" borderId="19" xfId="0" applyNumberFormat="1" applyFont="1" applyBorder="1" applyAlignment="1">
      <alignment horizontal="left" vertical="center"/>
    </xf>
    <xf numFmtId="0" fontId="30" fillId="0" borderId="18" xfId="0" applyFont="1" applyBorder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30" fillId="0" borderId="19" xfId="0" applyFont="1" applyBorder="1" applyAlignment="1">
      <alignment horizontal="justify" vertical="center"/>
    </xf>
    <xf numFmtId="0" fontId="28" fillId="0" borderId="20" xfId="0" applyFont="1" applyBorder="1" applyAlignment="1">
      <alignment horizontal="justify" vertical="center"/>
    </xf>
    <xf numFmtId="0" fontId="28" fillId="0" borderId="21" xfId="0" applyFont="1" applyBorder="1" applyAlignment="1">
      <alignment horizontal="justify" vertical="center"/>
    </xf>
    <xf numFmtId="0" fontId="28" fillId="0" borderId="22" xfId="0" applyFont="1" applyBorder="1" applyAlignment="1">
      <alignment horizontal="justify" vertical="center"/>
    </xf>
  </cellXfs>
  <cellStyles count="3">
    <cellStyle name="Normal" xfId="0" builtinId="0"/>
    <cellStyle name="Normal 2" xfId="1" xr:uid="{A3A0E03D-EE1F-449B-91B1-433CC8204EBC}"/>
    <cellStyle name="Obično_1Prihodi-rashodi2004 2" xfId="2" xr:uid="{6DDA09E7-A5E0-41F8-A25C-4B57712BCC64}"/>
  </cellStyles>
  <dxfs count="0"/>
  <tableStyles count="0" defaultTableStyle="TableStyleMedium2" defaultPivotStyle="PivotStyleLight16"/>
  <colors>
    <mruColors>
      <color rgb="FFFF0066"/>
      <color rgb="FFFFFFCC"/>
      <color rgb="FFB6CAF6"/>
      <color rgb="FFCCECFF"/>
      <color rgb="FFFFFFFF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view="pageLayout" zoomScaleNormal="100" workbookViewId="0">
      <selection activeCell="A3" sqref="A3:I3"/>
    </sheetView>
  </sheetViews>
  <sheetFormatPr defaultRowHeight="15"/>
  <cols>
    <col min="1" max="1" width="4.42578125" customWidth="1"/>
    <col min="5" max="5" width="15.140625" customWidth="1"/>
    <col min="6" max="6" width="22.7109375" customWidth="1"/>
    <col min="7" max="8" width="17" customWidth="1"/>
    <col min="9" max="9" width="15" customWidth="1"/>
  </cols>
  <sheetData>
    <row r="1" spans="1:9" ht="15.75">
      <c r="A1" s="139" t="s">
        <v>227</v>
      </c>
      <c r="B1" s="139"/>
      <c r="C1" s="139"/>
      <c r="D1" s="139"/>
      <c r="E1" s="139"/>
      <c r="F1" s="139"/>
      <c r="G1" s="139"/>
      <c r="H1" s="139"/>
      <c r="I1" s="139"/>
    </row>
    <row r="2" spans="1:9" ht="15.75">
      <c r="A2" s="139" t="s">
        <v>274</v>
      </c>
      <c r="B2" s="139"/>
      <c r="C2" s="139"/>
      <c r="D2" s="139"/>
      <c r="E2" s="139"/>
      <c r="F2" s="139"/>
      <c r="G2" s="139"/>
      <c r="H2" s="139"/>
      <c r="I2" s="139"/>
    </row>
    <row r="3" spans="1:9">
      <c r="A3" s="140" t="s">
        <v>275</v>
      </c>
      <c r="B3" s="140"/>
      <c r="C3" s="140"/>
      <c r="D3" s="140"/>
      <c r="E3" s="140"/>
      <c r="F3" s="140"/>
      <c r="G3" s="140"/>
      <c r="H3" s="140"/>
      <c r="I3" s="140"/>
    </row>
    <row r="4" spans="1:9" ht="49.5" customHeight="1">
      <c r="A4" s="141" t="s">
        <v>251</v>
      </c>
      <c r="B4" s="141"/>
      <c r="C4" s="141"/>
      <c r="D4" s="141"/>
      <c r="E4" s="141"/>
      <c r="F4" s="141"/>
      <c r="G4" s="141"/>
      <c r="H4" s="141"/>
      <c r="I4" s="141"/>
    </row>
    <row r="5" spans="1:9" ht="21.75" customHeight="1">
      <c r="A5" s="143" t="s">
        <v>19</v>
      </c>
      <c r="B5" s="143"/>
      <c r="C5" s="143"/>
      <c r="D5" s="143"/>
      <c r="E5" s="143"/>
      <c r="F5" s="143"/>
      <c r="G5" s="143"/>
      <c r="H5" s="143"/>
      <c r="I5" s="143"/>
    </row>
    <row r="6" spans="1:9" ht="15" customHeight="1">
      <c r="A6" s="3"/>
      <c r="B6" s="3"/>
      <c r="C6" s="3"/>
      <c r="D6" s="3"/>
      <c r="E6" s="3"/>
      <c r="F6" s="3"/>
      <c r="G6" s="3"/>
      <c r="H6" s="4"/>
    </row>
    <row r="7" spans="1:9" s="20" customFormat="1" ht="15.75">
      <c r="A7" s="142" t="s">
        <v>76</v>
      </c>
      <c r="B7" s="142"/>
      <c r="C7" s="142"/>
      <c r="D7" s="142"/>
      <c r="E7" s="142"/>
      <c r="F7" s="142"/>
      <c r="G7" s="142"/>
      <c r="H7" s="142"/>
      <c r="I7" s="142"/>
    </row>
    <row r="8" spans="1:9" s="20" customFormat="1" ht="31.5" customHeight="1">
      <c r="A8" s="138" t="s">
        <v>219</v>
      </c>
      <c r="B8" s="138"/>
      <c r="C8" s="138"/>
      <c r="D8" s="138"/>
      <c r="E8" s="138"/>
      <c r="F8" s="138"/>
      <c r="G8" s="138"/>
      <c r="H8" s="138"/>
      <c r="I8" s="138"/>
    </row>
    <row r="9" spans="1:9" ht="11.2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9" ht="18" customHeight="1">
      <c r="A10" s="142" t="s">
        <v>73</v>
      </c>
      <c r="B10" s="142"/>
      <c r="C10" s="142"/>
      <c r="D10" s="142"/>
      <c r="E10" s="142"/>
      <c r="F10" s="142"/>
      <c r="G10" s="142"/>
      <c r="H10" s="142"/>
    </row>
    <row r="11" spans="1:9" ht="18">
      <c r="A11" s="1"/>
      <c r="B11" s="2"/>
      <c r="C11" s="2"/>
      <c r="D11" s="2"/>
      <c r="E11" s="5"/>
      <c r="F11" s="5"/>
      <c r="G11" s="6"/>
      <c r="H11" s="6"/>
    </row>
    <row r="12" spans="1:9" ht="31.5">
      <c r="A12" s="155" t="s">
        <v>66</v>
      </c>
      <c r="B12" s="156"/>
      <c r="C12" s="156"/>
      <c r="D12" s="156"/>
      <c r="E12" s="156"/>
      <c r="F12" s="157"/>
      <c r="G12" s="90" t="s">
        <v>97</v>
      </c>
      <c r="H12" s="90" t="s">
        <v>209</v>
      </c>
      <c r="I12" s="90" t="s">
        <v>210</v>
      </c>
    </row>
    <row r="13" spans="1:9" ht="15.75">
      <c r="A13" s="145" t="s">
        <v>0</v>
      </c>
      <c r="B13" s="146"/>
      <c r="C13" s="146"/>
      <c r="D13" s="146"/>
      <c r="E13" s="147"/>
      <c r="F13" s="92"/>
      <c r="G13" s="93">
        <f t="shared" ref="G13:I13" si="0">+G14+G15</f>
        <v>3924386</v>
      </c>
      <c r="H13" s="93">
        <f t="shared" si="0"/>
        <v>0</v>
      </c>
      <c r="I13" s="93">
        <f t="shared" si="0"/>
        <v>3924386</v>
      </c>
    </row>
    <row r="14" spans="1:9" ht="15" customHeight="1">
      <c r="A14" s="94">
        <v>6</v>
      </c>
      <c r="B14" s="148" t="s">
        <v>7</v>
      </c>
      <c r="C14" s="148"/>
      <c r="D14" s="148"/>
      <c r="E14" s="148"/>
      <c r="F14" s="149"/>
      <c r="G14" s="95">
        <f>+' Račun prihoda i rashoda -ek.kl'!D11</f>
        <v>3924386</v>
      </c>
      <c r="H14" s="95">
        <f>+' Račun prihoda i rashoda -ek.kl'!E11</f>
        <v>0</v>
      </c>
      <c r="I14" s="95">
        <f>+' Račun prihoda i rashoda -ek.kl'!F11</f>
        <v>3924386</v>
      </c>
    </row>
    <row r="15" spans="1:9" ht="15" customHeight="1">
      <c r="A15" s="94">
        <v>7</v>
      </c>
      <c r="B15" s="148" t="s">
        <v>8</v>
      </c>
      <c r="C15" s="148"/>
      <c r="D15" s="148"/>
      <c r="E15" s="148"/>
      <c r="F15" s="149"/>
      <c r="G15" s="95">
        <f>+' Račun prihoda i rashoda -ek.kl'!D17</f>
        <v>0</v>
      </c>
      <c r="H15" s="95">
        <f>+' Račun prihoda i rashoda -ek.kl'!E17</f>
        <v>0</v>
      </c>
      <c r="I15" s="95">
        <f>+' Račun prihoda i rashoda -ek.kl'!F17</f>
        <v>0</v>
      </c>
    </row>
    <row r="16" spans="1:9" ht="15.75">
      <c r="A16" s="151" t="s">
        <v>1</v>
      </c>
      <c r="B16" s="152"/>
      <c r="C16" s="152"/>
      <c r="D16" s="152"/>
      <c r="E16" s="152"/>
      <c r="F16" s="153"/>
      <c r="G16" s="93">
        <f t="shared" ref="G16:I16" si="1">+G17+G18</f>
        <v>3943133</v>
      </c>
      <c r="H16" s="93">
        <f t="shared" si="1"/>
        <v>0</v>
      </c>
      <c r="I16" s="93">
        <f t="shared" si="1"/>
        <v>3943133</v>
      </c>
    </row>
    <row r="17" spans="1:9" ht="15" customHeight="1">
      <c r="A17" s="94">
        <v>3</v>
      </c>
      <c r="B17" s="154" t="s">
        <v>10</v>
      </c>
      <c r="C17" s="148"/>
      <c r="D17" s="148"/>
      <c r="E17" s="148"/>
      <c r="F17" s="149"/>
      <c r="G17" s="95">
        <f>+' Račun prihoda i rashoda -ek.kl'!D25</f>
        <v>3815471</v>
      </c>
      <c r="H17" s="95">
        <f>+' Račun prihoda i rashoda -ek.kl'!E25</f>
        <v>0</v>
      </c>
      <c r="I17" s="95">
        <f>+' Račun prihoda i rashoda -ek.kl'!F25</f>
        <v>3815471</v>
      </c>
    </row>
    <row r="18" spans="1:9" ht="15" customHeight="1">
      <c r="A18" s="94">
        <v>4</v>
      </c>
      <c r="B18" s="154" t="s">
        <v>12</v>
      </c>
      <c r="C18" s="148"/>
      <c r="D18" s="148"/>
      <c r="E18" s="148"/>
      <c r="F18" s="149"/>
      <c r="G18" s="95">
        <f>+' Račun prihoda i rashoda -ek.kl'!D30</f>
        <v>127662</v>
      </c>
      <c r="H18" s="95">
        <f>+' Račun prihoda i rashoda -ek.kl'!E30</f>
        <v>0</v>
      </c>
      <c r="I18" s="95">
        <f>+' Račun prihoda i rashoda -ek.kl'!F30</f>
        <v>127662</v>
      </c>
    </row>
    <row r="19" spans="1:9" ht="15.75">
      <c r="A19" s="150" t="s">
        <v>2</v>
      </c>
      <c r="B19" s="146"/>
      <c r="C19" s="146"/>
      <c r="D19" s="146"/>
      <c r="E19" s="146"/>
      <c r="F19" s="91"/>
      <c r="G19" s="93">
        <f t="shared" ref="G19:I19" si="2">+G13-G16</f>
        <v>-18747</v>
      </c>
      <c r="H19" s="93">
        <f t="shared" si="2"/>
        <v>0</v>
      </c>
      <c r="I19" s="93">
        <f t="shared" si="2"/>
        <v>-18747</v>
      </c>
    </row>
    <row r="20" spans="1:9" ht="15.75">
      <c r="A20" s="47"/>
      <c r="B20" s="49"/>
      <c r="C20" s="49"/>
      <c r="D20" s="49"/>
      <c r="E20" s="49"/>
      <c r="F20" s="49"/>
      <c r="G20" s="96"/>
      <c r="H20" s="96"/>
      <c r="I20" s="87"/>
    </row>
    <row r="21" spans="1:9" s="30" customFormat="1" ht="15.75">
      <c r="A21" s="97"/>
      <c r="B21" s="98"/>
      <c r="C21" s="98"/>
      <c r="D21" s="98"/>
      <c r="E21" s="98"/>
      <c r="F21" s="98"/>
      <c r="G21" s="99"/>
      <c r="H21" s="99"/>
      <c r="I21" s="99"/>
    </row>
    <row r="22" spans="1:9" ht="18" customHeight="1">
      <c r="A22" s="142" t="s">
        <v>74</v>
      </c>
      <c r="B22" s="144"/>
      <c r="C22" s="144"/>
      <c r="D22" s="144"/>
      <c r="E22" s="144"/>
      <c r="F22" s="144"/>
      <c r="G22" s="144"/>
      <c r="H22" s="144"/>
      <c r="I22" s="87"/>
    </row>
    <row r="23" spans="1:9" ht="15.75">
      <c r="A23" s="47"/>
      <c r="B23" s="49"/>
      <c r="C23" s="49"/>
      <c r="D23" s="49"/>
      <c r="E23" s="49"/>
      <c r="F23" s="49"/>
      <c r="G23" s="96"/>
      <c r="H23" s="96"/>
      <c r="I23" s="87"/>
    </row>
    <row r="24" spans="1:9" ht="33" customHeight="1">
      <c r="A24" s="155" t="s">
        <v>66</v>
      </c>
      <c r="B24" s="156"/>
      <c r="C24" s="156"/>
      <c r="D24" s="156"/>
      <c r="E24" s="156"/>
      <c r="F24" s="157"/>
      <c r="G24" s="90" t="s">
        <v>97</v>
      </c>
      <c r="H24" s="90" t="s">
        <v>209</v>
      </c>
      <c r="I24" s="90" t="s">
        <v>210</v>
      </c>
    </row>
    <row r="25" spans="1:9" ht="15.75" customHeight="1">
      <c r="A25" s="94">
        <v>8</v>
      </c>
      <c r="B25" s="148" t="s">
        <v>16</v>
      </c>
      <c r="C25" s="148"/>
      <c r="D25" s="148"/>
      <c r="E25" s="148"/>
      <c r="F25" s="149"/>
      <c r="G25" s="95">
        <v>0</v>
      </c>
      <c r="H25" s="95">
        <v>0</v>
      </c>
      <c r="I25" s="95">
        <v>0</v>
      </c>
    </row>
    <row r="26" spans="1:9" ht="15.75" customHeight="1">
      <c r="A26" s="94">
        <v>5</v>
      </c>
      <c r="B26" s="148" t="s">
        <v>17</v>
      </c>
      <c r="C26" s="148"/>
      <c r="D26" s="148"/>
      <c r="E26" s="148"/>
      <c r="F26" s="149"/>
      <c r="G26" s="95">
        <v>0</v>
      </c>
      <c r="H26" s="95">
        <v>0</v>
      </c>
      <c r="I26" s="95">
        <v>0</v>
      </c>
    </row>
    <row r="27" spans="1:9" ht="15.75">
      <c r="A27" s="150" t="s">
        <v>3</v>
      </c>
      <c r="B27" s="146"/>
      <c r="C27" s="146"/>
      <c r="D27" s="146"/>
      <c r="E27" s="146"/>
      <c r="F27" s="91"/>
      <c r="G27" s="93">
        <f t="shared" ref="G27:I27" si="3">+G25-G26</f>
        <v>0</v>
      </c>
      <c r="H27" s="93">
        <f t="shared" si="3"/>
        <v>0</v>
      </c>
      <c r="I27" s="93">
        <f t="shared" si="3"/>
        <v>0</v>
      </c>
    </row>
    <row r="28" spans="1:9" ht="15.75">
      <c r="A28" s="100"/>
      <c r="B28" s="49"/>
      <c r="C28" s="49"/>
      <c r="D28" s="49"/>
      <c r="E28" s="49"/>
      <c r="F28" s="49"/>
      <c r="G28" s="96"/>
      <c r="H28" s="96"/>
      <c r="I28" s="87"/>
    </row>
    <row r="29" spans="1:9" s="30" customFormat="1" ht="15.75">
      <c r="A29" s="97"/>
      <c r="B29" s="98"/>
      <c r="C29" s="98"/>
      <c r="D29" s="98"/>
      <c r="E29" s="98"/>
      <c r="F29" s="98"/>
      <c r="G29" s="99"/>
      <c r="H29" s="99"/>
      <c r="I29" s="99"/>
    </row>
    <row r="30" spans="1:9" ht="33" customHeight="1">
      <c r="A30" s="142" t="s">
        <v>26</v>
      </c>
      <c r="B30" s="144"/>
      <c r="C30" s="144"/>
      <c r="D30" s="144"/>
      <c r="E30" s="144"/>
      <c r="F30" s="144"/>
      <c r="G30" s="144"/>
      <c r="H30" s="144"/>
      <c r="I30" s="87"/>
    </row>
    <row r="31" spans="1:9" ht="15.75">
      <c r="A31" s="100"/>
      <c r="B31" s="49"/>
      <c r="C31" s="49"/>
      <c r="D31" s="49"/>
      <c r="E31" s="49"/>
      <c r="F31" s="49"/>
      <c r="G31" s="96"/>
      <c r="H31" s="96"/>
      <c r="I31" s="87"/>
    </row>
    <row r="32" spans="1:9" ht="34.5" customHeight="1">
      <c r="A32" s="155" t="s">
        <v>66</v>
      </c>
      <c r="B32" s="156"/>
      <c r="C32" s="156"/>
      <c r="D32" s="156"/>
      <c r="E32" s="156"/>
      <c r="F32" s="157"/>
      <c r="G32" s="90" t="s">
        <v>97</v>
      </c>
      <c r="H32" s="90" t="s">
        <v>209</v>
      </c>
      <c r="I32" s="90" t="s">
        <v>210</v>
      </c>
    </row>
    <row r="33" spans="1:9" ht="30" customHeight="1">
      <c r="A33" s="165" t="s">
        <v>23</v>
      </c>
      <c r="B33" s="166"/>
      <c r="C33" s="166"/>
      <c r="D33" s="166"/>
      <c r="E33" s="166"/>
      <c r="F33" s="167"/>
      <c r="G33" s="101">
        <v>5000</v>
      </c>
      <c r="H33" s="101">
        <v>0</v>
      </c>
      <c r="I33" s="102">
        <v>0</v>
      </c>
    </row>
    <row r="34" spans="1:9" ht="33.75" customHeight="1">
      <c r="A34" s="103">
        <v>9</v>
      </c>
      <c r="B34" s="162" t="s">
        <v>67</v>
      </c>
      <c r="C34" s="162"/>
      <c r="D34" s="162"/>
      <c r="E34" s="162"/>
      <c r="F34" s="163"/>
      <c r="G34" s="104">
        <v>29076</v>
      </c>
      <c r="H34" s="104">
        <v>0</v>
      </c>
      <c r="I34" s="105">
        <f>+G34+H34</f>
        <v>29076</v>
      </c>
    </row>
    <row r="35" spans="1:9" ht="33.75" customHeight="1">
      <c r="A35" s="103">
        <v>9</v>
      </c>
      <c r="B35" s="162" t="s">
        <v>68</v>
      </c>
      <c r="C35" s="162"/>
      <c r="D35" s="162"/>
      <c r="E35" s="162"/>
      <c r="F35" s="163"/>
      <c r="G35" s="104">
        <v>10329</v>
      </c>
      <c r="H35" s="104">
        <v>0</v>
      </c>
      <c r="I35" s="105">
        <f>+G35+H35</f>
        <v>10329</v>
      </c>
    </row>
    <row r="36" spans="1:9" ht="33.75" customHeight="1">
      <c r="A36" s="158" t="s">
        <v>69</v>
      </c>
      <c r="B36" s="159"/>
      <c r="C36" s="159"/>
      <c r="D36" s="159"/>
      <c r="E36" s="159"/>
      <c r="F36" s="160"/>
      <c r="G36" s="106">
        <f t="shared" ref="G36:I36" si="4">+G34-G35</f>
        <v>18747</v>
      </c>
      <c r="H36" s="106">
        <f t="shared" si="4"/>
        <v>0</v>
      </c>
      <c r="I36" s="106">
        <f t="shared" si="4"/>
        <v>18747</v>
      </c>
    </row>
    <row r="37" spans="1:9" s="46" customFormat="1" ht="21" customHeight="1">
      <c r="A37" s="44"/>
      <c r="B37" s="44"/>
      <c r="C37" s="44"/>
      <c r="D37" s="44"/>
      <c r="E37" s="44"/>
      <c r="F37" s="44"/>
      <c r="G37" s="45"/>
      <c r="H37" s="45"/>
      <c r="I37" s="45"/>
    </row>
    <row r="38" spans="1:9" ht="16.5" customHeight="1">
      <c r="A38" s="12"/>
      <c r="B38" s="13"/>
      <c r="C38" s="13"/>
      <c r="D38" s="13"/>
      <c r="E38" s="13"/>
      <c r="F38" s="13"/>
      <c r="G38" s="14"/>
      <c r="H38" s="14"/>
    </row>
    <row r="39" spans="1:9" ht="17.25" customHeight="1">
      <c r="A39" s="164" t="s">
        <v>75</v>
      </c>
      <c r="B39" s="164"/>
      <c r="C39" s="164"/>
      <c r="D39" s="164"/>
      <c r="E39" s="164"/>
      <c r="F39" s="164"/>
      <c r="G39" s="164"/>
      <c r="H39" s="164"/>
      <c r="I39" s="164"/>
    </row>
    <row r="40" spans="1:9" ht="17.25" customHeight="1">
      <c r="A40" s="12"/>
      <c r="B40" s="13"/>
      <c r="C40" s="13"/>
      <c r="D40" s="13"/>
      <c r="E40" s="13"/>
      <c r="F40" s="13"/>
      <c r="G40" s="14"/>
      <c r="H40" s="14"/>
    </row>
    <row r="41" spans="1:9" ht="29.25" customHeight="1">
      <c r="A41" s="155" t="s">
        <v>66</v>
      </c>
      <c r="B41" s="156"/>
      <c r="C41" s="156"/>
      <c r="D41" s="156"/>
      <c r="E41" s="156"/>
      <c r="F41" s="157"/>
      <c r="G41" s="90" t="s">
        <v>97</v>
      </c>
      <c r="H41" s="90" t="s">
        <v>209</v>
      </c>
      <c r="I41" s="90" t="s">
        <v>210</v>
      </c>
    </row>
    <row r="42" spans="1:9" ht="25.5" customHeight="1">
      <c r="A42" s="161" t="s">
        <v>70</v>
      </c>
      <c r="B42" s="162"/>
      <c r="C42" s="162"/>
      <c r="D42" s="162"/>
      <c r="E42" s="162"/>
      <c r="F42" s="163"/>
      <c r="G42" s="104">
        <f>+G13+G25+G34</f>
        <v>3953462</v>
      </c>
      <c r="H42" s="104">
        <f>+H13+H25+H34</f>
        <v>0</v>
      </c>
      <c r="I42" s="104">
        <f>+I13+I25+I34</f>
        <v>3953462</v>
      </c>
    </row>
    <row r="43" spans="1:9" ht="25.5" customHeight="1">
      <c r="A43" s="161" t="s">
        <v>71</v>
      </c>
      <c r="B43" s="162"/>
      <c r="C43" s="162"/>
      <c r="D43" s="162"/>
      <c r="E43" s="162"/>
      <c r="F43" s="163"/>
      <c r="G43" s="104">
        <f>+G16+G26+G35</f>
        <v>3953462</v>
      </c>
      <c r="H43" s="104">
        <f>+H16+H26+H35</f>
        <v>0</v>
      </c>
      <c r="I43" s="104">
        <f>+I16+I26+I35</f>
        <v>3953462</v>
      </c>
    </row>
    <row r="44" spans="1:9" ht="30" customHeight="1">
      <c r="A44" s="158" t="s">
        <v>72</v>
      </c>
      <c r="B44" s="159"/>
      <c r="C44" s="159"/>
      <c r="D44" s="159"/>
      <c r="E44" s="159"/>
      <c r="F44" s="160"/>
      <c r="G44" s="106">
        <f t="shared" ref="G44:I44" si="5">+G42-G43</f>
        <v>0</v>
      </c>
      <c r="H44" s="106">
        <f t="shared" si="5"/>
        <v>0</v>
      </c>
      <c r="I44" s="106">
        <f t="shared" si="5"/>
        <v>0</v>
      </c>
    </row>
    <row r="45" spans="1:9" ht="18" customHeight="1">
      <c r="A45" s="12"/>
      <c r="B45" s="13"/>
      <c r="C45" s="13"/>
      <c r="D45" s="13"/>
      <c r="E45" s="13"/>
      <c r="F45" s="13"/>
      <c r="G45" s="14"/>
      <c r="H45" s="14"/>
    </row>
    <row r="46" spans="1:9" ht="18" customHeight="1">
      <c r="A46" s="12"/>
      <c r="B46" s="13"/>
      <c r="C46" s="13"/>
      <c r="D46" s="13"/>
      <c r="E46" s="13"/>
      <c r="F46" s="13"/>
      <c r="G46" s="14"/>
      <c r="H46" s="14"/>
    </row>
    <row r="47" spans="1:9" ht="11.25" customHeight="1">
      <c r="A47" s="12"/>
      <c r="B47" s="13"/>
      <c r="C47" s="13"/>
      <c r="D47" s="13"/>
      <c r="E47" s="13"/>
      <c r="F47" s="13"/>
      <c r="G47" s="14"/>
      <c r="H47" s="14"/>
    </row>
    <row r="48" spans="1:9" ht="11.25" customHeight="1">
      <c r="A48" s="12"/>
      <c r="B48" s="13"/>
      <c r="C48" s="13"/>
      <c r="D48" s="13"/>
      <c r="E48" s="13"/>
      <c r="F48" s="13"/>
      <c r="G48" s="14"/>
      <c r="H48" s="14"/>
    </row>
    <row r="49" spans="1:8" ht="11.25" customHeight="1">
      <c r="A49" s="12"/>
      <c r="B49" s="13"/>
      <c r="C49" s="13"/>
      <c r="D49" s="13"/>
      <c r="E49" s="13"/>
      <c r="F49" s="13"/>
      <c r="G49" s="14"/>
      <c r="H49" s="14"/>
    </row>
  </sheetData>
  <mergeCells count="32">
    <mergeCell ref="A24:F24"/>
    <mergeCell ref="A32:F32"/>
    <mergeCell ref="A41:F41"/>
    <mergeCell ref="A30:H30"/>
    <mergeCell ref="B34:F34"/>
    <mergeCell ref="B35:F35"/>
    <mergeCell ref="A27:E27"/>
    <mergeCell ref="B25:F25"/>
    <mergeCell ref="B26:F26"/>
    <mergeCell ref="A33:F33"/>
    <mergeCell ref="A44:F44"/>
    <mergeCell ref="A43:F43"/>
    <mergeCell ref="A42:F42"/>
    <mergeCell ref="A39:I39"/>
    <mergeCell ref="A36:F36"/>
    <mergeCell ref="A10:H10"/>
    <mergeCell ref="A22:H22"/>
    <mergeCell ref="A13:E13"/>
    <mergeCell ref="B14:F14"/>
    <mergeCell ref="A19:E19"/>
    <mergeCell ref="B15:F15"/>
    <mergeCell ref="A16:F16"/>
    <mergeCell ref="B17:F17"/>
    <mergeCell ref="B18:F18"/>
    <mergeCell ref="A12:F12"/>
    <mergeCell ref="A8:I8"/>
    <mergeCell ref="A1:I1"/>
    <mergeCell ref="A2:I2"/>
    <mergeCell ref="A3:I3"/>
    <mergeCell ref="A4:I4"/>
    <mergeCell ref="A7:I7"/>
    <mergeCell ref="A5:I5"/>
  </mergeCells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5BEA-6440-4179-97B5-3BA7F1BC5572}">
  <sheetPr>
    <pageSetUpPr fitToPage="1"/>
  </sheetPr>
  <dimension ref="A1:N34"/>
  <sheetViews>
    <sheetView workbookViewId="0">
      <selection activeCell="E28" sqref="E28"/>
    </sheetView>
  </sheetViews>
  <sheetFormatPr defaultRowHeight="15"/>
  <cols>
    <col min="1" max="1" width="7.42578125" bestFit="1" customWidth="1"/>
    <col min="2" max="2" width="8.85546875" customWidth="1"/>
    <col min="3" max="3" width="57.85546875" customWidth="1"/>
    <col min="4" max="6" width="13" customWidth="1"/>
    <col min="7" max="9" width="12.7109375" style="27" bestFit="1" customWidth="1"/>
    <col min="10" max="10" width="13.5703125" customWidth="1"/>
    <col min="11" max="11" width="10.140625" bestFit="1" customWidth="1"/>
    <col min="13" max="13" width="10.140625" bestFit="1" customWidth="1"/>
  </cols>
  <sheetData>
    <row r="1" spans="1:13" s="20" customFormat="1" ht="15.75" customHeight="1">
      <c r="A1" s="142" t="s">
        <v>77</v>
      </c>
      <c r="B1" s="142"/>
      <c r="C1" s="142"/>
      <c r="D1" s="142"/>
      <c r="E1" s="142"/>
      <c r="F1" s="142"/>
      <c r="G1" s="50"/>
      <c r="H1" s="50"/>
    </row>
    <row r="2" spans="1:13" ht="15.75">
      <c r="A2" s="142"/>
      <c r="B2" s="142"/>
      <c r="C2" s="142"/>
      <c r="D2" s="142"/>
      <c r="E2" s="142"/>
      <c r="F2" s="142"/>
    </row>
    <row r="3" spans="1:13" ht="18" customHeight="1">
      <c r="A3" s="139" t="s">
        <v>220</v>
      </c>
      <c r="B3" s="139"/>
      <c r="C3" s="139"/>
      <c r="D3" s="139"/>
      <c r="E3" s="139"/>
      <c r="F3" s="139"/>
    </row>
    <row r="4" spans="1:13" ht="18">
      <c r="A4" s="168"/>
      <c r="B4" s="168"/>
      <c r="C4" s="168"/>
      <c r="D4" s="168"/>
      <c r="E4" s="168"/>
      <c r="F4" s="168"/>
      <c r="J4" s="29"/>
    </row>
    <row r="5" spans="1:13" ht="20.25" customHeight="1">
      <c r="A5" s="142" t="s">
        <v>78</v>
      </c>
      <c r="B5" s="142"/>
      <c r="C5" s="142"/>
      <c r="D5" s="142"/>
      <c r="E5" s="142"/>
      <c r="F5" s="142"/>
      <c r="G5" s="51"/>
      <c r="H5" s="51"/>
      <c r="I5"/>
    </row>
    <row r="6" spans="1:13" ht="15" customHeight="1">
      <c r="A6" s="47"/>
      <c r="B6" s="47"/>
      <c r="C6" s="47"/>
      <c r="D6" s="47"/>
      <c r="E6" s="47"/>
      <c r="F6" s="47"/>
      <c r="G6" s="51"/>
      <c r="H6" s="51"/>
      <c r="I6"/>
    </row>
    <row r="7" spans="1:13" ht="20.25" customHeight="1">
      <c r="A7" s="142" t="s">
        <v>112</v>
      </c>
      <c r="B7" s="142"/>
      <c r="C7" s="142"/>
      <c r="D7" s="142"/>
      <c r="E7" s="142"/>
      <c r="F7" s="142"/>
      <c r="G7" s="51"/>
      <c r="H7" s="51"/>
      <c r="I7"/>
    </row>
    <row r="8" spans="1:13" ht="18" customHeight="1">
      <c r="A8" s="3"/>
      <c r="B8" s="3"/>
      <c r="C8" s="3"/>
      <c r="D8" s="3"/>
      <c r="E8" s="4"/>
      <c r="F8" s="25"/>
      <c r="J8" s="29"/>
    </row>
    <row r="9" spans="1:13" ht="25.5" customHeight="1">
      <c r="A9" s="81" t="s">
        <v>5</v>
      </c>
      <c r="B9" s="81" t="s">
        <v>6</v>
      </c>
      <c r="C9" s="81" t="s">
        <v>4</v>
      </c>
      <c r="D9" s="22" t="s">
        <v>91</v>
      </c>
      <c r="E9" s="22" t="s">
        <v>209</v>
      </c>
      <c r="F9" s="22" t="s">
        <v>210</v>
      </c>
      <c r="J9" s="29"/>
    </row>
    <row r="10" spans="1:13" s="30" customFormat="1" ht="24.75" customHeight="1">
      <c r="A10" s="83"/>
      <c r="B10" s="83"/>
      <c r="C10" s="83" t="s">
        <v>95</v>
      </c>
      <c r="D10" s="82">
        <f t="shared" ref="D10:F10" si="0">+D11+D17</f>
        <v>3924386</v>
      </c>
      <c r="E10" s="82">
        <f t="shared" si="0"/>
        <v>0</v>
      </c>
      <c r="F10" s="82">
        <f t="shared" si="0"/>
        <v>3924386</v>
      </c>
      <c r="G10" s="66"/>
      <c r="H10" s="66"/>
      <c r="I10" s="66"/>
      <c r="K10" s="66"/>
      <c r="M10" s="66"/>
    </row>
    <row r="11" spans="1:13" s="30" customFormat="1" ht="24.75" customHeight="1">
      <c r="A11" s="64">
        <v>6</v>
      </c>
      <c r="B11" s="73"/>
      <c r="C11" s="19" t="s">
        <v>7</v>
      </c>
      <c r="D11" s="82">
        <f t="shared" ref="D11:F11" si="1">SUM(D12:D16)</f>
        <v>3924386</v>
      </c>
      <c r="E11" s="82">
        <f t="shared" si="1"/>
        <v>0</v>
      </c>
      <c r="F11" s="82">
        <f t="shared" si="1"/>
        <v>3924386</v>
      </c>
      <c r="G11" s="66"/>
      <c r="H11" s="66"/>
      <c r="I11" s="66"/>
      <c r="K11" s="66"/>
      <c r="M11" s="66"/>
    </row>
    <row r="12" spans="1:13">
      <c r="A12" s="11"/>
      <c r="B12" s="11">
        <v>63</v>
      </c>
      <c r="C12" s="11" t="s">
        <v>24</v>
      </c>
      <c r="D12" s="59">
        <v>31727</v>
      </c>
      <c r="E12" s="59">
        <v>0</v>
      </c>
      <c r="F12" s="59">
        <f>+D12+E12</f>
        <v>31727</v>
      </c>
      <c r="J12" s="29"/>
    </row>
    <row r="13" spans="1:13" ht="24" customHeight="1">
      <c r="A13" s="11"/>
      <c r="B13" s="11">
        <v>64</v>
      </c>
      <c r="C13" s="11" t="s">
        <v>48</v>
      </c>
      <c r="D13" s="59">
        <v>1</v>
      </c>
      <c r="E13" s="59">
        <v>0</v>
      </c>
      <c r="F13" s="59">
        <f t="shared" ref="F13:F16" si="2">+D13+E13</f>
        <v>1</v>
      </c>
      <c r="J13" s="29"/>
    </row>
    <row r="14" spans="1:13" ht="25.5">
      <c r="A14" s="11"/>
      <c r="B14" s="11">
        <v>65</v>
      </c>
      <c r="C14" s="11" t="s">
        <v>49</v>
      </c>
      <c r="D14" s="59">
        <v>576146</v>
      </c>
      <c r="E14" s="59">
        <v>0</v>
      </c>
      <c r="F14" s="59">
        <f t="shared" si="2"/>
        <v>576146</v>
      </c>
    </row>
    <row r="15" spans="1:13" ht="56.25" customHeight="1">
      <c r="A15" s="11"/>
      <c r="B15" s="11">
        <v>66</v>
      </c>
      <c r="C15" s="11" t="s">
        <v>50</v>
      </c>
      <c r="D15" s="59">
        <v>37422</v>
      </c>
      <c r="E15" s="59">
        <v>0</v>
      </c>
      <c r="F15" s="59">
        <f t="shared" si="2"/>
        <v>37422</v>
      </c>
    </row>
    <row r="16" spans="1:13" ht="25.5">
      <c r="A16" s="11"/>
      <c r="B16" s="74">
        <v>67</v>
      </c>
      <c r="C16" s="11" t="s">
        <v>51</v>
      </c>
      <c r="D16" s="59">
        <v>3279090</v>
      </c>
      <c r="E16" s="59">
        <v>0</v>
      </c>
      <c r="F16" s="59">
        <f t="shared" si="2"/>
        <v>3279090</v>
      </c>
    </row>
    <row r="17" spans="1:14" s="30" customFormat="1" ht="24.75" customHeight="1">
      <c r="A17" s="64">
        <v>7</v>
      </c>
      <c r="B17" s="73"/>
      <c r="C17" s="19" t="s">
        <v>106</v>
      </c>
      <c r="D17" s="82">
        <f t="shared" ref="D17:F17" si="3">SUM(D18:D22)</f>
        <v>0</v>
      </c>
      <c r="E17" s="82">
        <f t="shared" si="3"/>
        <v>0</v>
      </c>
      <c r="F17" s="82">
        <f t="shared" si="3"/>
        <v>0</v>
      </c>
      <c r="G17" s="66"/>
      <c r="H17" s="66"/>
      <c r="I17" s="66"/>
      <c r="K17" s="66"/>
      <c r="M17" s="66"/>
    </row>
    <row r="18" spans="1:14">
      <c r="A18" s="11"/>
      <c r="B18" s="11">
        <v>72</v>
      </c>
      <c r="C18" s="11" t="s">
        <v>107</v>
      </c>
      <c r="D18" s="59">
        <v>0</v>
      </c>
      <c r="E18" s="59">
        <v>0</v>
      </c>
      <c r="F18" s="59">
        <f>+D18+E18</f>
        <v>0</v>
      </c>
      <c r="J18" s="29"/>
    </row>
    <row r="19" spans="1:14">
      <c r="A19" s="88"/>
      <c r="B19" s="88"/>
      <c r="C19" s="88"/>
      <c r="D19" s="88"/>
      <c r="E19" s="88"/>
      <c r="F19" s="88"/>
    </row>
    <row r="20" spans="1:14">
      <c r="A20" s="88"/>
      <c r="B20" s="88"/>
      <c r="C20" s="88"/>
      <c r="D20" s="88"/>
      <c r="E20" s="88"/>
      <c r="F20" s="88"/>
    </row>
    <row r="21" spans="1:14" ht="20.25" customHeight="1">
      <c r="A21" s="142" t="s">
        <v>113</v>
      </c>
      <c r="B21" s="142"/>
      <c r="C21" s="142"/>
      <c r="D21" s="142"/>
      <c r="E21" s="142"/>
      <c r="F21" s="142"/>
      <c r="G21" s="51"/>
      <c r="H21" s="51"/>
      <c r="I21"/>
    </row>
    <row r="22" spans="1:14">
      <c r="A22" s="89"/>
      <c r="B22" s="89"/>
      <c r="C22" s="89"/>
      <c r="D22" s="89"/>
      <c r="E22" s="4"/>
      <c r="F22" s="88"/>
    </row>
    <row r="23" spans="1:14" ht="25.5" customHeight="1">
      <c r="A23" s="81" t="s">
        <v>5</v>
      </c>
      <c r="B23" s="81" t="s">
        <v>6</v>
      </c>
      <c r="C23" s="81" t="s">
        <v>9</v>
      </c>
      <c r="D23" s="22" t="s">
        <v>91</v>
      </c>
      <c r="E23" s="22" t="s">
        <v>209</v>
      </c>
      <c r="F23" s="22" t="s">
        <v>210</v>
      </c>
    </row>
    <row r="24" spans="1:14" s="30" customFormat="1" ht="24.75" customHeight="1">
      <c r="A24" s="83"/>
      <c r="B24" s="83"/>
      <c r="C24" s="83" t="s">
        <v>94</v>
      </c>
      <c r="D24" s="65">
        <f t="shared" ref="D24:F24" si="4">+D25+D30</f>
        <v>3943133</v>
      </c>
      <c r="E24" s="65">
        <f t="shared" si="4"/>
        <v>0</v>
      </c>
      <c r="F24" s="65">
        <f t="shared" si="4"/>
        <v>3943133</v>
      </c>
      <c r="G24" s="66"/>
      <c r="H24" s="66"/>
      <c r="I24" s="66"/>
      <c r="K24" s="66"/>
      <c r="M24" s="66"/>
    </row>
    <row r="25" spans="1:14" s="20" customFormat="1" ht="15.75" customHeight="1">
      <c r="A25" s="9">
        <v>3</v>
      </c>
      <c r="B25" s="9"/>
      <c r="C25" s="9" t="s">
        <v>10</v>
      </c>
      <c r="D25" s="63">
        <f t="shared" ref="D25:F25" si="5">SUM(D26:D29)</f>
        <v>3815471</v>
      </c>
      <c r="E25" s="63">
        <f t="shared" si="5"/>
        <v>0</v>
      </c>
      <c r="F25" s="63">
        <f t="shared" si="5"/>
        <v>3815471</v>
      </c>
      <c r="G25" s="42"/>
      <c r="H25" s="42"/>
      <c r="I25" s="42"/>
      <c r="J25" s="42"/>
      <c r="K25" s="42"/>
      <c r="L25" s="42"/>
      <c r="M25" s="42"/>
      <c r="N25" s="42"/>
    </row>
    <row r="26" spans="1:14" ht="15.75" customHeight="1">
      <c r="A26" s="67"/>
      <c r="B26" s="11">
        <v>31</v>
      </c>
      <c r="C26" s="11" t="s">
        <v>11</v>
      </c>
      <c r="D26" s="59">
        <v>3026202</v>
      </c>
      <c r="E26" s="59">
        <v>-17000</v>
      </c>
      <c r="F26" s="59">
        <f>+D26+E26</f>
        <v>3009202</v>
      </c>
    </row>
    <row r="27" spans="1:14">
      <c r="A27" s="68"/>
      <c r="B27" s="69">
        <v>32</v>
      </c>
      <c r="C27" s="69" t="s">
        <v>22</v>
      </c>
      <c r="D27" s="59">
        <v>786159</v>
      </c>
      <c r="E27" s="59">
        <v>17000</v>
      </c>
      <c r="F27" s="59">
        <f t="shared" ref="F27:F29" si="6">+D27+E27</f>
        <v>803159</v>
      </c>
      <c r="H27" s="43"/>
    </row>
    <row r="28" spans="1:14">
      <c r="A28" s="68"/>
      <c r="B28" s="70">
        <v>34</v>
      </c>
      <c r="C28" s="69" t="s">
        <v>43</v>
      </c>
      <c r="D28" s="59">
        <v>3110</v>
      </c>
      <c r="E28" s="59">
        <v>0</v>
      </c>
      <c r="F28" s="59">
        <f t="shared" si="6"/>
        <v>3110</v>
      </c>
      <c r="H28" s="43"/>
    </row>
    <row r="29" spans="1:14">
      <c r="A29" s="71"/>
      <c r="B29" s="70">
        <v>38</v>
      </c>
      <c r="C29" s="18" t="s">
        <v>44</v>
      </c>
      <c r="D29" s="7">
        <v>0</v>
      </c>
      <c r="E29" s="7"/>
      <c r="F29" s="59">
        <f t="shared" si="6"/>
        <v>0</v>
      </c>
      <c r="H29" s="43"/>
    </row>
    <row r="30" spans="1:14" s="20" customFormat="1">
      <c r="A30" s="10">
        <v>4</v>
      </c>
      <c r="B30" s="10"/>
      <c r="C30" s="17" t="s">
        <v>12</v>
      </c>
      <c r="D30" s="63">
        <f t="shared" ref="D30:F30" si="7">SUM(D31:D32)</f>
        <v>127662</v>
      </c>
      <c r="E30" s="63">
        <f t="shared" si="7"/>
        <v>0</v>
      </c>
      <c r="F30" s="63">
        <f t="shared" si="7"/>
        <v>127662</v>
      </c>
      <c r="G30" s="42"/>
      <c r="H30" s="43"/>
      <c r="I30" s="42"/>
    </row>
    <row r="31" spans="1:14">
      <c r="A31" s="67"/>
      <c r="B31" s="11">
        <v>41</v>
      </c>
      <c r="C31" s="18" t="s">
        <v>65</v>
      </c>
      <c r="D31" s="59">
        <v>0</v>
      </c>
      <c r="E31" s="59">
        <v>0</v>
      </c>
      <c r="F31" s="59">
        <f>+D31+E31</f>
        <v>0</v>
      </c>
      <c r="H31" s="43"/>
    </row>
    <row r="32" spans="1:14">
      <c r="A32" s="72"/>
      <c r="B32" s="11">
        <v>42</v>
      </c>
      <c r="C32" s="18" t="s">
        <v>25</v>
      </c>
      <c r="D32" s="59">
        <v>127662</v>
      </c>
      <c r="E32" s="59">
        <v>0</v>
      </c>
      <c r="F32" s="59">
        <f>+D32+E32</f>
        <v>127662</v>
      </c>
      <c r="H32" s="43"/>
    </row>
    <row r="34" spans="6:6">
      <c r="F34" s="30"/>
    </row>
  </sheetData>
  <mergeCells count="7">
    <mergeCell ref="A7:F7"/>
    <mergeCell ref="A21:F21"/>
    <mergeCell ref="A5:F5"/>
    <mergeCell ref="A1:F1"/>
    <mergeCell ref="A2:F2"/>
    <mergeCell ref="A3:F3"/>
    <mergeCell ref="A4:F4"/>
  </mergeCell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0"/>
  <sheetViews>
    <sheetView workbookViewId="0">
      <selection activeCell="A30" sqref="A30:XFD30"/>
    </sheetView>
  </sheetViews>
  <sheetFormatPr defaultRowHeight="15"/>
  <cols>
    <col min="1" max="1" width="7.42578125" bestFit="1" customWidth="1"/>
    <col min="2" max="2" width="13.28515625" customWidth="1"/>
    <col min="3" max="3" width="54" customWidth="1"/>
    <col min="4" max="6" width="13" customWidth="1"/>
    <col min="7" max="9" width="12.7109375" style="27" bestFit="1" customWidth="1"/>
    <col min="10" max="10" width="13.5703125" customWidth="1"/>
    <col min="11" max="11" width="10.140625" bestFit="1" customWidth="1"/>
    <col min="13" max="13" width="10.140625" bestFit="1" customWidth="1"/>
  </cols>
  <sheetData>
    <row r="1" spans="1:13" s="20" customFormat="1" ht="15.75" customHeight="1">
      <c r="A1" s="142" t="s">
        <v>79</v>
      </c>
      <c r="B1" s="142"/>
      <c r="C1" s="142"/>
      <c r="D1" s="142"/>
      <c r="E1" s="142"/>
      <c r="F1" s="142"/>
      <c r="G1" s="50"/>
      <c r="H1" s="50"/>
    </row>
    <row r="2" spans="1:13" ht="15.75">
      <c r="A2" s="142"/>
      <c r="B2" s="142"/>
      <c r="C2" s="142"/>
      <c r="D2" s="142"/>
      <c r="E2" s="142"/>
      <c r="F2" s="142"/>
    </row>
    <row r="3" spans="1:13" ht="18" customHeight="1">
      <c r="A3" s="139" t="s">
        <v>221</v>
      </c>
      <c r="B3" s="139"/>
      <c r="C3" s="139"/>
      <c r="D3" s="139"/>
      <c r="E3" s="139"/>
      <c r="F3" s="139"/>
    </row>
    <row r="4" spans="1:13" ht="18">
      <c r="A4" s="168"/>
      <c r="B4" s="168"/>
      <c r="C4" s="168"/>
      <c r="D4" s="168"/>
      <c r="E4" s="168"/>
      <c r="F4" s="168"/>
      <c r="J4" s="29"/>
    </row>
    <row r="5" spans="1:13" ht="20.25" customHeight="1">
      <c r="A5" s="142" t="s">
        <v>78</v>
      </c>
      <c r="B5" s="142"/>
      <c r="C5" s="142"/>
      <c r="D5" s="142"/>
      <c r="E5" s="142"/>
      <c r="F5" s="142"/>
      <c r="G5" s="51"/>
      <c r="H5" s="51"/>
      <c r="I5"/>
    </row>
    <row r="6" spans="1:13" ht="15" customHeight="1">
      <c r="A6" s="47"/>
      <c r="B6" s="47"/>
      <c r="C6" s="47"/>
      <c r="D6" s="47"/>
      <c r="E6" s="47"/>
      <c r="F6" s="47"/>
      <c r="G6" s="51"/>
      <c r="H6" s="51"/>
      <c r="I6"/>
    </row>
    <row r="7" spans="1:13" ht="20.25" customHeight="1">
      <c r="A7" s="142" t="s">
        <v>114</v>
      </c>
      <c r="B7" s="142"/>
      <c r="C7" s="142"/>
      <c r="D7" s="142"/>
      <c r="E7" s="142"/>
      <c r="F7" s="142"/>
      <c r="G7" s="51"/>
      <c r="H7" s="51"/>
      <c r="I7"/>
    </row>
    <row r="8" spans="1:13" ht="18" customHeight="1">
      <c r="A8" s="3"/>
      <c r="B8" s="3"/>
      <c r="C8" s="3"/>
      <c r="D8" s="3"/>
      <c r="E8" s="4"/>
      <c r="F8" s="25"/>
      <c r="J8" s="29"/>
    </row>
    <row r="9" spans="1:13" ht="25.5" customHeight="1">
      <c r="A9" s="176" t="s">
        <v>108</v>
      </c>
      <c r="B9" s="177"/>
      <c r="C9" s="178"/>
      <c r="D9" s="22" t="s">
        <v>91</v>
      </c>
      <c r="E9" s="22" t="s">
        <v>209</v>
      </c>
      <c r="F9" s="22" t="s">
        <v>210</v>
      </c>
      <c r="J9" s="29"/>
    </row>
    <row r="10" spans="1:13" s="30" customFormat="1" ht="24.75" customHeight="1">
      <c r="A10" s="169" t="s">
        <v>95</v>
      </c>
      <c r="B10" s="170"/>
      <c r="C10" s="171"/>
      <c r="D10" s="65">
        <f>+D11+D12+D13+D14+D15+D16+D17</f>
        <v>3924386</v>
      </c>
      <c r="E10" s="65">
        <f>+E11+E12+E13+E14+E15+E16+E17</f>
        <v>0</v>
      </c>
      <c r="F10" s="65">
        <f>+F11+F12+F13+F14+F15+F16+F17</f>
        <v>3924386</v>
      </c>
      <c r="G10" s="66"/>
      <c r="H10" s="66"/>
      <c r="I10" s="66"/>
      <c r="J10" s="84"/>
      <c r="K10" s="66"/>
      <c r="M10" s="66"/>
    </row>
    <row r="11" spans="1:13" s="30" customFormat="1" ht="25.5" customHeight="1">
      <c r="A11" s="172" t="s">
        <v>32</v>
      </c>
      <c r="B11" s="173"/>
      <c r="C11" s="18" t="s">
        <v>34</v>
      </c>
      <c r="D11" s="136">
        <v>3101238</v>
      </c>
      <c r="E11" s="61">
        <v>0</v>
      </c>
      <c r="F11" s="61">
        <f>+D11+E11</f>
        <v>3101238</v>
      </c>
      <c r="G11" s="84"/>
      <c r="H11" s="84"/>
    </row>
    <row r="12" spans="1:13" s="30" customFormat="1" ht="25.5" customHeight="1">
      <c r="A12" s="172" t="s">
        <v>33</v>
      </c>
      <c r="B12" s="173"/>
      <c r="C12" s="18" t="s">
        <v>56</v>
      </c>
      <c r="D12" s="59">
        <v>10923</v>
      </c>
      <c r="E12" s="59">
        <v>0</v>
      </c>
      <c r="F12" s="61">
        <f t="shared" ref="F12:F17" si="0">+D12+E12</f>
        <v>10923</v>
      </c>
      <c r="G12" s="84"/>
      <c r="H12" s="84"/>
    </row>
    <row r="13" spans="1:13" s="30" customFormat="1" ht="25.5" customHeight="1">
      <c r="A13" s="172" t="s">
        <v>35</v>
      </c>
      <c r="B13" s="173"/>
      <c r="C13" s="18" t="s">
        <v>57</v>
      </c>
      <c r="D13" s="61">
        <v>576000</v>
      </c>
      <c r="E13" s="61">
        <v>0</v>
      </c>
      <c r="F13" s="61">
        <f t="shared" si="0"/>
        <v>576000</v>
      </c>
      <c r="G13" s="84"/>
      <c r="H13" s="84"/>
    </row>
    <row r="14" spans="1:13" s="30" customFormat="1" ht="25.5" customHeight="1">
      <c r="A14" s="172" t="s">
        <v>92</v>
      </c>
      <c r="B14" s="173"/>
      <c r="C14" s="18" t="s">
        <v>93</v>
      </c>
      <c r="D14" s="136">
        <v>177852</v>
      </c>
      <c r="E14" s="61">
        <v>0</v>
      </c>
      <c r="F14" s="61">
        <f t="shared" si="0"/>
        <v>177852</v>
      </c>
      <c r="G14" s="84"/>
    </row>
    <row r="15" spans="1:13" s="30" customFormat="1" ht="25.5" customHeight="1">
      <c r="A15" s="172" t="s">
        <v>36</v>
      </c>
      <c r="B15" s="173"/>
      <c r="C15" s="18" t="s">
        <v>58</v>
      </c>
      <c r="D15" s="61">
        <v>31727</v>
      </c>
      <c r="E15" s="61">
        <v>0</v>
      </c>
      <c r="F15" s="61">
        <f t="shared" si="0"/>
        <v>31727</v>
      </c>
      <c r="G15" s="84"/>
    </row>
    <row r="16" spans="1:13" s="30" customFormat="1" ht="25.5" customHeight="1">
      <c r="A16" s="172" t="s">
        <v>37</v>
      </c>
      <c r="B16" s="173"/>
      <c r="C16" s="18" t="s">
        <v>59</v>
      </c>
      <c r="D16" s="61">
        <v>26500</v>
      </c>
      <c r="E16" s="61">
        <v>0</v>
      </c>
      <c r="F16" s="61">
        <f t="shared" si="0"/>
        <v>26500</v>
      </c>
      <c r="G16" s="84"/>
    </row>
    <row r="17" spans="1:13" s="30" customFormat="1" ht="25.5" customHeight="1">
      <c r="A17" s="174" t="s">
        <v>38</v>
      </c>
      <c r="B17" s="175"/>
      <c r="C17" s="18" t="s">
        <v>60</v>
      </c>
      <c r="D17" s="61">
        <v>146</v>
      </c>
      <c r="E17" s="61">
        <v>0</v>
      </c>
      <c r="F17" s="61">
        <f t="shared" si="0"/>
        <v>146</v>
      </c>
      <c r="G17" s="84"/>
    </row>
    <row r="18" spans="1:13">
      <c r="G18" s="84"/>
    </row>
    <row r="20" spans="1:13" ht="20.25" customHeight="1">
      <c r="A20" s="142" t="s">
        <v>115</v>
      </c>
      <c r="B20" s="142"/>
      <c r="C20" s="142"/>
      <c r="D20" s="142"/>
      <c r="E20" s="142"/>
      <c r="F20" s="142"/>
      <c r="G20" s="51"/>
      <c r="H20" s="51"/>
      <c r="I20"/>
    </row>
    <row r="21" spans="1:13" ht="18">
      <c r="A21" s="3"/>
      <c r="B21" s="3"/>
      <c r="C21" s="3"/>
      <c r="D21" s="3"/>
      <c r="E21" s="4"/>
    </row>
    <row r="22" spans="1:13" ht="25.5" customHeight="1">
      <c r="A22" s="176" t="s">
        <v>108</v>
      </c>
      <c r="B22" s="177"/>
      <c r="C22" s="178"/>
      <c r="D22" s="22" t="s">
        <v>91</v>
      </c>
      <c r="E22" s="22" t="s">
        <v>209</v>
      </c>
      <c r="F22" s="22" t="s">
        <v>210</v>
      </c>
    </row>
    <row r="23" spans="1:13" s="30" customFormat="1" ht="24.75" customHeight="1">
      <c r="A23" s="169" t="s">
        <v>94</v>
      </c>
      <c r="B23" s="170"/>
      <c r="C23" s="171"/>
      <c r="D23" s="65">
        <f>+D24+D25+D26+D27+D28+D29+D30</f>
        <v>3943133</v>
      </c>
      <c r="E23" s="65">
        <f>+E24+E25+E26+E27+E28+E29+E30</f>
        <v>0</v>
      </c>
      <c r="F23" s="65">
        <f>+F24+F25+F26+F27+F28+F29+F30</f>
        <v>3943133</v>
      </c>
      <c r="G23" s="66"/>
      <c r="H23" s="66"/>
      <c r="I23" s="66"/>
      <c r="K23" s="66"/>
      <c r="M23" s="66"/>
    </row>
    <row r="24" spans="1:13" s="30" customFormat="1" ht="25.5" customHeight="1">
      <c r="A24" s="172" t="s">
        <v>32</v>
      </c>
      <c r="B24" s="173"/>
      <c r="C24" s="18" t="s">
        <v>34</v>
      </c>
      <c r="D24" s="61">
        <v>3097052</v>
      </c>
      <c r="E24" s="61">
        <v>0</v>
      </c>
      <c r="F24" s="61">
        <f>+D24+E24</f>
        <v>3097052</v>
      </c>
      <c r="G24" s="84"/>
      <c r="H24" s="84"/>
    </row>
    <row r="25" spans="1:13" s="30" customFormat="1" ht="25.5" customHeight="1">
      <c r="A25" s="172" t="s">
        <v>33</v>
      </c>
      <c r="B25" s="173"/>
      <c r="C25" s="18" t="s">
        <v>56</v>
      </c>
      <c r="D25" s="59">
        <v>10923</v>
      </c>
      <c r="E25" s="59">
        <v>0</v>
      </c>
      <c r="F25" s="61">
        <f t="shared" ref="F25:F30" si="1">+D25+E25</f>
        <v>10923</v>
      </c>
      <c r="G25" s="84"/>
      <c r="H25" s="84"/>
    </row>
    <row r="26" spans="1:13" s="30" customFormat="1" ht="25.5" customHeight="1">
      <c r="A26" s="172" t="s">
        <v>35</v>
      </c>
      <c r="B26" s="173"/>
      <c r="C26" s="18" t="s">
        <v>57</v>
      </c>
      <c r="D26" s="61">
        <v>605076</v>
      </c>
      <c r="E26" s="61">
        <v>0</v>
      </c>
      <c r="F26" s="61">
        <f t="shared" si="1"/>
        <v>605076</v>
      </c>
      <c r="G26" s="84"/>
    </row>
    <row r="27" spans="1:13" s="30" customFormat="1" ht="25.5" customHeight="1">
      <c r="A27" s="172" t="s">
        <v>92</v>
      </c>
      <c r="B27" s="173"/>
      <c r="C27" s="18" t="s">
        <v>93</v>
      </c>
      <c r="D27" s="61">
        <v>171709</v>
      </c>
      <c r="E27" s="61">
        <v>0</v>
      </c>
      <c r="F27" s="61">
        <f t="shared" si="1"/>
        <v>171709</v>
      </c>
    </row>
    <row r="28" spans="1:13" s="30" customFormat="1" ht="25.5" customHeight="1">
      <c r="A28" s="172" t="s">
        <v>36</v>
      </c>
      <c r="B28" s="173"/>
      <c r="C28" s="18" t="s">
        <v>58</v>
      </c>
      <c r="D28" s="61">
        <v>31727</v>
      </c>
      <c r="E28" s="61">
        <v>0</v>
      </c>
      <c r="F28" s="61">
        <f t="shared" si="1"/>
        <v>31727</v>
      </c>
    </row>
    <row r="29" spans="1:13" s="30" customFormat="1" ht="25.5" customHeight="1">
      <c r="A29" s="172" t="s">
        <v>37</v>
      </c>
      <c r="B29" s="173"/>
      <c r="C29" s="18" t="s">
        <v>59</v>
      </c>
      <c r="D29" s="61">
        <v>26500</v>
      </c>
      <c r="E29" s="61">
        <v>0</v>
      </c>
      <c r="F29" s="61">
        <f t="shared" si="1"/>
        <v>26500</v>
      </c>
    </row>
    <row r="30" spans="1:13" s="30" customFormat="1" ht="38.25" customHeight="1">
      <c r="A30" s="172" t="s">
        <v>38</v>
      </c>
      <c r="B30" s="173"/>
      <c r="C30" s="18" t="s">
        <v>60</v>
      </c>
      <c r="D30" s="61">
        <v>146</v>
      </c>
      <c r="E30" s="61">
        <v>0</v>
      </c>
      <c r="F30" s="61">
        <f t="shared" si="1"/>
        <v>146</v>
      </c>
    </row>
  </sheetData>
  <mergeCells count="25">
    <mergeCell ref="A9:C9"/>
    <mergeCell ref="A22:C22"/>
    <mergeCell ref="A5:F5"/>
    <mergeCell ref="A7:F7"/>
    <mergeCell ref="A1:F1"/>
    <mergeCell ref="A3:F3"/>
    <mergeCell ref="A4:F4"/>
    <mergeCell ref="A2:F2"/>
    <mergeCell ref="A10:C10"/>
    <mergeCell ref="A11:B11"/>
    <mergeCell ref="A12:B12"/>
    <mergeCell ref="A13:B13"/>
    <mergeCell ref="A14:B14"/>
    <mergeCell ref="A15:B15"/>
    <mergeCell ref="A16:B16"/>
    <mergeCell ref="A26:B26"/>
    <mergeCell ref="A27:B27"/>
    <mergeCell ref="A28:B28"/>
    <mergeCell ref="A29:B29"/>
    <mergeCell ref="A30:B30"/>
    <mergeCell ref="A23:C23"/>
    <mergeCell ref="A24:B24"/>
    <mergeCell ref="A25:B25"/>
    <mergeCell ref="A17:B17"/>
    <mergeCell ref="A20:F20"/>
  </mergeCells>
  <pageMargins left="0.7" right="0.7" top="0.75" bottom="0.75" header="0.3" footer="0.3"/>
  <pageSetup paperSize="9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2"/>
  <sheetViews>
    <sheetView workbookViewId="0">
      <selection activeCell="C21" sqref="C21"/>
    </sheetView>
  </sheetViews>
  <sheetFormatPr defaultRowHeight="15"/>
  <cols>
    <col min="1" max="1" width="37.7109375" customWidth="1"/>
    <col min="2" max="4" width="25.28515625" customWidth="1"/>
  </cols>
  <sheetData>
    <row r="1" spans="1:7" ht="15.75">
      <c r="A1" s="142" t="s">
        <v>80</v>
      </c>
      <c r="B1" s="142"/>
      <c r="C1" s="142"/>
      <c r="D1" s="142"/>
      <c r="E1" s="50"/>
      <c r="F1" s="50"/>
      <c r="G1" s="50"/>
    </row>
    <row r="3" spans="1:7" ht="15.75">
      <c r="A3" s="139" t="s">
        <v>222</v>
      </c>
      <c r="B3" s="139"/>
      <c r="C3" s="139"/>
      <c r="D3" s="139"/>
    </row>
    <row r="5" spans="1:7" ht="18">
      <c r="A5" s="3"/>
      <c r="B5" s="3"/>
      <c r="C5" s="4"/>
      <c r="D5" s="4"/>
    </row>
    <row r="6" spans="1:7" ht="15.75" customHeight="1">
      <c r="A6" s="142" t="s">
        <v>13</v>
      </c>
      <c r="B6" s="142"/>
      <c r="C6" s="142"/>
      <c r="D6" s="142"/>
    </row>
    <row r="7" spans="1:7" ht="18">
      <c r="A7" s="3"/>
      <c r="B7" s="3"/>
      <c r="C7" s="4"/>
      <c r="D7" s="4"/>
    </row>
    <row r="8" spans="1:7">
      <c r="A8" s="16" t="s">
        <v>14</v>
      </c>
      <c r="B8" s="16" t="s">
        <v>91</v>
      </c>
      <c r="C8" s="22" t="s">
        <v>209</v>
      </c>
      <c r="D8" s="22" t="s">
        <v>210</v>
      </c>
    </row>
    <row r="9" spans="1:7" ht="15.75" customHeight="1">
      <c r="A9" s="9" t="s">
        <v>15</v>
      </c>
      <c r="B9" s="7">
        <f t="shared" ref="B9:D11" si="0">+B10</f>
        <v>3727093</v>
      </c>
      <c r="C9" s="7">
        <f t="shared" si="0"/>
        <v>216040</v>
      </c>
      <c r="D9" s="7">
        <f t="shared" si="0"/>
        <v>3943133</v>
      </c>
    </row>
    <row r="10" spans="1:7" ht="15.75" customHeight="1">
      <c r="A10" s="9" t="s">
        <v>53</v>
      </c>
      <c r="B10" s="7">
        <f t="shared" si="0"/>
        <v>3727093</v>
      </c>
      <c r="C10" s="7">
        <f t="shared" si="0"/>
        <v>216040</v>
      </c>
      <c r="D10" s="7">
        <f t="shared" si="0"/>
        <v>3943133</v>
      </c>
    </row>
    <row r="11" spans="1:7" ht="15.75" customHeight="1">
      <c r="A11" s="11" t="s">
        <v>52</v>
      </c>
      <c r="B11" s="7">
        <f t="shared" si="0"/>
        <v>3727093</v>
      </c>
      <c r="C11" s="7">
        <f t="shared" si="0"/>
        <v>216040</v>
      </c>
      <c r="D11" s="7">
        <f t="shared" si="0"/>
        <v>3943133</v>
      </c>
    </row>
    <row r="12" spans="1:7" ht="15.75" customHeight="1">
      <c r="A12" s="11" t="s">
        <v>54</v>
      </c>
      <c r="B12" s="8">
        <v>3727093</v>
      </c>
      <c r="C12" s="8">
        <f>19040+197000</f>
        <v>216040</v>
      </c>
      <c r="D12" s="8">
        <f>+B12+C12</f>
        <v>3943133</v>
      </c>
    </row>
  </sheetData>
  <mergeCells count="3">
    <mergeCell ref="A1:D1"/>
    <mergeCell ref="A6:D6"/>
    <mergeCell ref="A3:D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7"/>
  <sheetViews>
    <sheetView topLeftCell="A28" workbookViewId="0">
      <selection activeCell="I22" sqref="I22"/>
    </sheetView>
  </sheetViews>
  <sheetFormatPr defaultRowHeight="15"/>
  <cols>
    <col min="1" max="1" width="7.42578125" bestFit="1" customWidth="1"/>
    <col min="2" max="2" width="8.5703125" customWidth="1"/>
    <col min="3" max="3" width="53.42578125" customWidth="1"/>
    <col min="4" max="6" width="14.7109375" customWidth="1"/>
  </cols>
  <sheetData>
    <row r="1" spans="1:6" ht="15.75" customHeight="1">
      <c r="A1" s="142" t="s">
        <v>81</v>
      </c>
      <c r="B1" s="142"/>
      <c r="C1" s="142"/>
      <c r="D1" s="142"/>
      <c r="E1" s="142"/>
      <c r="F1" s="142"/>
    </row>
    <row r="2" spans="1:6" ht="15.75" customHeight="1">
      <c r="A2" s="47"/>
      <c r="B2" s="47"/>
      <c r="C2" s="47"/>
      <c r="D2" s="47"/>
      <c r="E2" s="47"/>
      <c r="F2" s="47"/>
    </row>
    <row r="3" spans="1:6" ht="15.75">
      <c r="A3" s="139" t="s">
        <v>223</v>
      </c>
      <c r="B3" s="139"/>
      <c r="C3" s="139"/>
      <c r="D3" s="139"/>
      <c r="E3" s="139"/>
      <c r="F3" s="139"/>
    </row>
    <row r="4" spans="1:6" ht="15.75">
      <c r="A4" s="139" t="s">
        <v>224</v>
      </c>
      <c r="B4" s="139"/>
      <c r="C4" s="139"/>
      <c r="D4" s="139"/>
      <c r="E4" s="139"/>
      <c r="F4" s="139"/>
    </row>
    <row r="6" spans="1:6" ht="18" customHeight="1">
      <c r="A6" s="3"/>
      <c r="B6" s="3"/>
      <c r="C6" s="3"/>
      <c r="D6" s="3"/>
      <c r="E6" s="3"/>
      <c r="F6" s="3"/>
    </row>
    <row r="7" spans="1:6" ht="29.25" customHeight="1">
      <c r="A7" s="142" t="s">
        <v>98</v>
      </c>
      <c r="B7" s="144"/>
      <c r="C7" s="144"/>
      <c r="D7" s="144"/>
      <c r="E7" s="144"/>
      <c r="F7" s="144"/>
    </row>
    <row r="8" spans="1:6" ht="18">
      <c r="A8" s="3"/>
      <c r="B8" s="3"/>
      <c r="C8" s="3"/>
      <c r="D8" s="3"/>
      <c r="E8" s="4"/>
      <c r="F8" s="4"/>
    </row>
    <row r="9" spans="1:6" ht="33" customHeight="1">
      <c r="A9" s="16" t="s">
        <v>5</v>
      </c>
      <c r="B9" s="15" t="s">
        <v>6</v>
      </c>
      <c r="C9" s="15" t="s">
        <v>27</v>
      </c>
      <c r="D9" s="16" t="s">
        <v>91</v>
      </c>
      <c r="E9" s="22" t="s">
        <v>209</v>
      </c>
      <c r="F9" s="22" t="s">
        <v>210</v>
      </c>
    </row>
    <row r="10" spans="1:6" s="20" customFormat="1">
      <c r="A10" s="9">
        <v>8</v>
      </c>
      <c r="B10" s="9"/>
      <c r="C10" s="9" t="s">
        <v>16</v>
      </c>
      <c r="D10" s="24">
        <f t="shared" ref="D10:F10" si="0">+D11</f>
        <v>0</v>
      </c>
      <c r="E10" s="24">
        <f t="shared" si="0"/>
        <v>0</v>
      </c>
      <c r="F10" s="24">
        <f t="shared" si="0"/>
        <v>0</v>
      </c>
    </row>
    <row r="11" spans="1:6" s="20" customFormat="1">
      <c r="A11" s="9"/>
      <c r="B11" s="85">
        <v>84</v>
      </c>
      <c r="C11" s="85" t="s">
        <v>109</v>
      </c>
      <c r="D11" s="24">
        <f t="shared" ref="D11:F11" si="1">SUM(D12:D17)</f>
        <v>0</v>
      </c>
      <c r="E11" s="24">
        <f t="shared" si="1"/>
        <v>0</v>
      </c>
      <c r="F11" s="24">
        <f t="shared" si="1"/>
        <v>0</v>
      </c>
    </row>
    <row r="12" spans="1:6" ht="38.25">
      <c r="A12" s="9"/>
      <c r="B12" s="9"/>
      <c r="C12" s="36" t="s">
        <v>100</v>
      </c>
      <c r="D12" s="7">
        <v>0</v>
      </c>
      <c r="E12" s="7">
        <v>0</v>
      </c>
      <c r="F12" s="7">
        <v>0</v>
      </c>
    </row>
    <row r="13" spans="1:6" ht="38.25">
      <c r="A13" s="9"/>
      <c r="B13" s="9"/>
      <c r="C13" s="34" t="s">
        <v>101</v>
      </c>
      <c r="D13" s="7">
        <v>0</v>
      </c>
      <c r="E13" s="7">
        <v>0</v>
      </c>
      <c r="F13" s="7">
        <v>0</v>
      </c>
    </row>
    <row r="14" spans="1:6" ht="38.25">
      <c r="A14" s="9"/>
      <c r="B14" s="9"/>
      <c r="C14" s="34" t="s">
        <v>102</v>
      </c>
      <c r="D14" s="7">
        <v>0</v>
      </c>
      <c r="E14" s="7">
        <v>0</v>
      </c>
      <c r="F14" s="7">
        <v>0</v>
      </c>
    </row>
    <row r="15" spans="1:6" ht="38.25">
      <c r="A15" s="9"/>
      <c r="B15" s="9"/>
      <c r="C15" s="34" t="s">
        <v>103</v>
      </c>
      <c r="D15" s="7">
        <v>0</v>
      </c>
      <c r="E15" s="7">
        <v>0</v>
      </c>
      <c r="F15" s="7">
        <v>0</v>
      </c>
    </row>
    <row r="16" spans="1:6" ht="38.25">
      <c r="A16" s="9"/>
      <c r="B16" s="9"/>
      <c r="C16" s="34" t="s">
        <v>104</v>
      </c>
      <c r="D16" s="7">
        <v>0</v>
      </c>
      <c r="E16" s="7">
        <v>0</v>
      </c>
      <c r="F16" s="7">
        <v>0</v>
      </c>
    </row>
    <row r="17" spans="1:6" ht="38.25">
      <c r="A17" s="9"/>
      <c r="B17" s="9"/>
      <c r="C17" s="34" t="s">
        <v>105</v>
      </c>
      <c r="D17" s="7">
        <v>0</v>
      </c>
      <c r="E17" s="7">
        <v>0</v>
      </c>
      <c r="F17" s="7">
        <v>0</v>
      </c>
    </row>
    <row r="18" spans="1:6" s="20" customFormat="1">
      <c r="A18" s="10">
        <v>5</v>
      </c>
      <c r="B18" s="10"/>
      <c r="C18" s="17" t="s">
        <v>17</v>
      </c>
      <c r="D18" s="24">
        <f t="shared" ref="D18:F18" si="2">+D19</f>
        <v>0</v>
      </c>
      <c r="E18" s="24">
        <f t="shared" si="2"/>
        <v>0</v>
      </c>
      <c r="F18" s="24">
        <f t="shared" si="2"/>
        <v>0</v>
      </c>
    </row>
    <row r="19" spans="1:6" s="20" customFormat="1">
      <c r="A19" s="10"/>
      <c r="B19" s="85">
        <v>54</v>
      </c>
      <c r="C19" s="86" t="s">
        <v>110</v>
      </c>
      <c r="D19" s="24">
        <f t="shared" ref="D19:F19" si="3">SUM(D20:D25)</f>
        <v>0</v>
      </c>
      <c r="E19" s="24">
        <f t="shared" si="3"/>
        <v>0</v>
      </c>
      <c r="F19" s="24">
        <f t="shared" si="3"/>
        <v>0</v>
      </c>
    </row>
    <row r="20" spans="1:6" ht="38.25">
      <c r="A20" s="9"/>
      <c r="B20" s="9"/>
      <c r="C20" s="36" t="s">
        <v>100</v>
      </c>
      <c r="D20" s="7">
        <v>0</v>
      </c>
      <c r="E20" s="7">
        <v>0</v>
      </c>
      <c r="F20" s="7">
        <v>0</v>
      </c>
    </row>
    <row r="21" spans="1:6" ht="38.25">
      <c r="A21" s="9"/>
      <c r="B21" s="9"/>
      <c r="C21" s="34" t="s">
        <v>101</v>
      </c>
      <c r="D21" s="7">
        <v>0</v>
      </c>
      <c r="E21" s="7">
        <v>0</v>
      </c>
      <c r="F21" s="7">
        <v>0</v>
      </c>
    </row>
    <row r="22" spans="1:6" ht="38.25">
      <c r="A22" s="9"/>
      <c r="B22" s="9"/>
      <c r="C22" s="34" t="s">
        <v>102</v>
      </c>
      <c r="D22" s="7">
        <v>0</v>
      </c>
      <c r="E22" s="7">
        <v>0</v>
      </c>
      <c r="F22" s="7">
        <v>0</v>
      </c>
    </row>
    <row r="23" spans="1:6" ht="38.25">
      <c r="A23" s="9"/>
      <c r="B23" s="9"/>
      <c r="C23" s="34" t="s">
        <v>103</v>
      </c>
      <c r="D23" s="7">
        <v>0</v>
      </c>
      <c r="E23" s="7">
        <v>0</v>
      </c>
      <c r="F23" s="7">
        <v>0</v>
      </c>
    </row>
    <row r="24" spans="1:6" ht="38.25">
      <c r="A24" s="9"/>
      <c r="B24" s="9"/>
      <c r="C24" s="34" t="s">
        <v>104</v>
      </c>
      <c r="D24" s="7">
        <v>0</v>
      </c>
      <c r="E24" s="7">
        <v>0</v>
      </c>
      <c r="F24" s="7">
        <v>0</v>
      </c>
    </row>
    <row r="25" spans="1:6" ht="38.25">
      <c r="A25" s="9"/>
      <c r="B25" s="9"/>
      <c r="C25" s="34" t="s">
        <v>105</v>
      </c>
      <c r="D25" s="7">
        <v>0</v>
      </c>
      <c r="E25" s="7">
        <v>0</v>
      </c>
      <c r="F25" s="7">
        <v>0</v>
      </c>
    </row>
    <row r="30" spans="1:6" ht="15.75" customHeight="1">
      <c r="A30" s="142" t="s">
        <v>90</v>
      </c>
      <c r="B30" s="142"/>
      <c r="C30" s="142"/>
      <c r="D30" s="142"/>
      <c r="E30" s="142"/>
      <c r="F30" s="142"/>
    </row>
    <row r="32" spans="1:6">
      <c r="A32" s="140" t="s">
        <v>249</v>
      </c>
      <c r="B32" s="140"/>
      <c r="C32" s="140"/>
      <c r="D32" s="140"/>
      <c r="E32" s="140"/>
      <c r="F32" s="140"/>
    </row>
    <row r="33" spans="1:6">
      <c r="A33" s="52"/>
      <c r="B33" s="52"/>
      <c r="C33" s="52"/>
      <c r="D33" s="52"/>
      <c r="E33" s="52"/>
      <c r="F33" s="52"/>
    </row>
    <row r="35" spans="1:6" ht="18" customHeight="1">
      <c r="A35" s="142" t="s">
        <v>89</v>
      </c>
      <c r="B35" s="144"/>
      <c r="C35" s="144"/>
      <c r="D35" s="144"/>
      <c r="E35" s="144"/>
      <c r="F35" s="144"/>
    </row>
    <row r="37" spans="1:6" ht="38.25" customHeight="1">
      <c r="A37" s="181" t="s">
        <v>82</v>
      </c>
      <c r="B37" s="182"/>
      <c r="C37" s="183"/>
      <c r="D37" s="107" t="s">
        <v>96</v>
      </c>
      <c r="E37" s="107" t="s">
        <v>209</v>
      </c>
      <c r="F37" s="107" t="s">
        <v>210</v>
      </c>
    </row>
    <row r="38" spans="1:6" ht="31.5" customHeight="1">
      <c r="A38" s="184" t="s">
        <v>83</v>
      </c>
      <c r="B38" s="185"/>
      <c r="C38" s="186"/>
      <c r="D38" s="108">
        <f t="shared" ref="D38:F39" si="4">+D39</f>
        <v>18747</v>
      </c>
      <c r="E38" s="108">
        <f t="shared" si="4"/>
        <v>0</v>
      </c>
      <c r="F38" s="108">
        <f t="shared" si="4"/>
        <v>18747</v>
      </c>
    </row>
    <row r="39" spans="1:6" s="30" customFormat="1" ht="15.75" customHeight="1">
      <c r="A39" s="109">
        <v>9</v>
      </c>
      <c r="B39" s="179" t="s">
        <v>84</v>
      </c>
      <c r="C39" s="180"/>
      <c r="D39" s="110">
        <f t="shared" si="4"/>
        <v>18747</v>
      </c>
      <c r="E39" s="110">
        <v>0</v>
      </c>
      <c r="F39" s="110">
        <f t="shared" si="4"/>
        <v>18747</v>
      </c>
    </row>
    <row r="40" spans="1:6" s="30" customFormat="1" ht="15.75" customHeight="1">
      <c r="A40" s="109">
        <v>92</v>
      </c>
      <c r="B40" s="179" t="s">
        <v>55</v>
      </c>
      <c r="C40" s="180"/>
      <c r="D40" s="110">
        <f>+D41+D44</f>
        <v>18747</v>
      </c>
      <c r="E40" s="110">
        <v>0</v>
      </c>
      <c r="F40" s="110">
        <f t="shared" ref="F40" si="5">+F41+F44</f>
        <v>18747</v>
      </c>
    </row>
    <row r="41" spans="1:6" s="30" customFormat="1" ht="15.75" customHeight="1">
      <c r="A41" s="109">
        <v>9221</v>
      </c>
      <c r="B41" s="179" t="s">
        <v>85</v>
      </c>
      <c r="C41" s="180"/>
      <c r="D41" s="110">
        <v>29076</v>
      </c>
      <c r="E41" s="110">
        <v>0</v>
      </c>
      <c r="F41" s="110">
        <f t="shared" ref="F41" si="6">SUM(F42:F43)</f>
        <v>29076</v>
      </c>
    </row>
    <row r="42" spans="1:6" s="30" customFormat="1" ht="15.75" customHeight="1">
      <c r="A42" s="109" t="s">
        <v>46</v>
      </c>
      <c r="B42" s="179" t="s">
        <v>86</v>
      </c>
      <c r="C42" s="180"/>
      <c r="D42" s="111">
        <v>29076</v>
      </c>
      <c r="E42" s="111">
        <v>0</v>
      </c>
      <c r="F42" s="111">
        <f>+D42+E42</f>
        <v>29076</v>
      </c>
    </row>
    <row r="43" spans="1:6" s="30" customFormat="1" ht="15.75">
      <c r="A43" s="109" t="s">
        <v>47</v>
      </c>
      <c r="B43" s="179" t="s">
        <v>87</v>
      </c>
      <c r="C43" s="180"/>
      <c r="D43" s="111">
        <v>0</v>
      </c>
      <c r="E43" s="111">
        <v>0</v>
      </c>
      <c r="F43" s="111">
        <f>+D43+E43</f>
        <v>0</v>
      </c>
    </row>
    <row r="44" spans="1:6" s="30" customFormat="1" ht="15.75" customHeight="1">
      <c r="A44" s="109">
        <v>9222</v>
      </c>
      <c r="B44" s="179" t="s">
        <v>88</v>
      </c>
      <c r="C44" s="180"/>
      <c r="D44" s="110">
        <f>+D45+D46</f>
        <v>-10329</v>
      </c>
      <c r="E44" s="110">
        <f t="shared" ref="E44:F44" si="7">+E45+E46</f>
        <v>0</v>
      </c>
      <c r="F44" s="110">
        <f t="shared" si="7"/>
        <v>-10329</v>
      </c>
    </row>
    <row r="45" spans="1:6" s="30" customFormat="1" ht="15.75" customHeight="1">
      <c r="A45" s="109" t="s">
        <v>211</v>
      </c>
      <c r="B45" s="179" t="s">
        <v>213</v>
      </c>
      <c r="C45" s="180"/>
      <c r="D45" s="110">
        <v>-6143</v>
      </c>
      <c r="E45" s="110">
        <v>0</v>
      </c>
      <c r="F45" s="110">
        <f>+D45+E45</f>
        <v>-6143</v>
      </c>
    </row>
    <row r="46" spans="1:6" s="30" customFormat="1" ht="15.75" customHeight="1">
      <c r="A46" s="109" t="s">
        <v>212</v>
      </c>
      <c r="B46" s="179" t="s">
        <v>214</v>
      </c>
      <c r="C46" s="180"/>
      <c r="D46" s="110">
        <v>-4186</v>
      </c>
      <c r="E46" s="110">
        <v>0</v>
      </c>
      <c r="F46" s="110">
        <f>+D46+E46</f>
        <v>-4186</v>
      </c>
    </row>
    <row r="47" spans="1:6" ht="28.5" customHeight="1">
      <c r="A47" s="165" t="s">
        <v>111</v>
      </c>
      <c r="B47" s="166"/>
      <c r="C47" s="167"/>
      <c r="D47" s="108">
        <f>+D38</f>
        <v>18747</v>
      </c>
      <c r="E47" s="108">
        <f t="shared" ref="E47:F47" si="8">+E38</f>
        <v>0</v>
      </c>
      <c r="F47" s="108">
        <f t="shared" si="8"/>
        <v>18747</v>
      </c>
    </row>
  </sheetData>
  <mergeCells count="18">
    <mergeCell ref="A47:C47"/>
    <mergeCell ref="A30:F30"/>
    <mergeCell ref="A32:F32"/>
    <mergeCell ref="A7:F7"/>
    <mergeCell ref="B42:C42"/>
    <mergeCell ref="B43:C43"/>
    <mergeCell ref="B44:C44"/>
    <mergeCell ref="B45:C45"/>
    <mergeCell ref="B46:C46"/>
    <mergeCell ref="A1:F1"/>
    <mergeCell ref="A3:F3"/>
    <mergeCell ref="A4:F4"/>
    <mergeCell ref="A35:F35"/>
    <mergeCell ref="B41:C41"/>
    <mergeCell ref="A37:C37"/>
    <mergeCell ref="B39:C39"/>
    <mergeCell ref="B40:C40"/>
    <mergeCell ref="A38:C38"/>
  </mergeCells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3"/>
  <sheetViews>
    <sheetView workbookViewId="0">
      <selection activeCell="A32" sqref="A32:C32"/>
    </sheetView>
  </sheetViews>
  <sheetFormatPr defaultRowHeight="15"/>
  <cols>
    <col min="1" max="1" width="2.7109375" customWidth="1"/>
    <col min="2" max="2" width="8.42578125" bestFit="1" customWidth="1"/>
    <col min="3" max="3" width="8.7109375" customWidth="1"/>
    <col min="4" max="4" width="55" customWidth="1"/>
    <col min="5" max="7" width="13" customWidth="1"/>
  </cols>
  <sheetData>
    <row r="1" spans="1:9" ht="18" customHeight="1">
      <c r="A1" s="203" t="s">
        <v>18</v>
      </c>
      <c r="B1" s="203"/>
      <c r="C1" s="203"/>
      <c r="D1" s="203"/>
      <c r="E1" s="203"/>
      <c r="F1" s="203"/>
      <c r="G1" s="203"/>
    </row>
    <row r="3" spans="1:9" ht="15.75" customHeight="1">
      <c r="A3" s="142" t="s">
        <v>99</v>
      </c>
      <c r="B3" s="142"/>
      <c r="C3" s="142"/>
      <c r="D3" s="142"/>
      <c r="E3" s="142"/>
      <c r="F3" s="142"/>
      <c r="G3" s="142"/>
    </row>
    <row r="4" spans="1:9">
      <c r="A4" s="48"/>
      <c r="B4" s="48"/>
      <c r="C4" s="48"/>
      <c r="D4" s="48"/>
      <c r="E4" s="48"/>
      <c r="F4" s="48"/>
      <c r="G4" s="48"/>
    </row>
    <row r="5" spans="1:9" ht="15.75">
      <c r="A5" s="139" t="s">
        <v>225</v>
      </c>
      <c r="B5" s="139"/>
      <c r="C5" s="139"/>
      <c r="D5" s="139"/>
      <c r="E5" s="139"/>
      <c r="F5" s="139"/>
      <c r="G5" s="139"/>
    </row>
    <row r="6" spans="1:9" ht="15.75">
      <c r="A6" s="139" t="s">
        <v>226</v>
      </c>
      <c r="B6" s="139"/>
      <c r="C6" s="139"/>
      <c r="D6" s="139"/>
      <c r="E6" s="139"/>
      <c r="F6" s="139"/>
      <c r="G6" s="139"/>
    </row>
    <row r="8" spans="1:9" ht="18">
      <c r="A8" s="3"/>
      <c r="B8" s="3"/>
      <c r="C8" s="3"/>
      <c r="D8" s="3"/>
      <c r="E8" s="3"/>
      <c r="F8" s="4"/>
      <c r="G8" s="26"/>
    </row>
    <row r="9" spans="1:9" ht="31.5" customHeight="1">
      <c r="A9" s="204" t="s">
        <v>20</v>
      </c>
      <c r="B9" s="205"/>
      <c r="C9" s="206"/>
      <c r="D9" s="15" t="s">
        <v>21</v>
      </c>
      <c r="E9" s="22" t="s">
        <v>91</v>
      </c>
      <c r="F9" s="22" t="s">
        <v>209</v>
      </c>
      <c r="G9" s="22" t="s">
        <v>210</v>
      </c>
    </row>
    <row r="10" spans="1:9" ht="28.5" customHeight="1">
      <c r="A10" s="187" t="s">
        <v>28</v>
      </c>
      <c r="B10" s="188"/>
      <c r="C10" s="189"/>
      <c r="D10" s="23" t="s">
        <v>29</v>
      </c>
      <c r="E10" s="55">
        <f>+E11+E38+E44+E51+E56</f>
        <v>3943133</v>
      </c>
      <c r="F10" s="55">
        <f>+F11+F38+F44+F51+F56</f>
        <v>0</v>
      </c>
      <c r="G10" s="55">
        <f>+G11+G38+G44+G51+G56</f>
        <v>3943133</v>
      </c>
    </row>
    <row r="11" spans="1:9" ht="24" customHeight="1">
      <c r="A11" s="196" t="s">
        <v>30</v>
      </c>
      <c r="B11" s="197"/>
      <c r="C11" s="198"/>
      <c r="D11" s="53" t="s">
        <v>31</v>
      </c>
      <c r="E11" s="56">
        <f t="shared" ref="E11:G11" si="0">+E12+E16+E20+E28+E32+E35+E25</f>
        <v>3783521</v>
      </c>
      <c r="F11" s="56">
        <f t="shared" si="0"/>
        <v>0</v>
      </c>
      <c r="G11" s="56">
        <f t="shared" si="0"/>
        <v>3783521</v>
      </c>
      <c r="H11" s="29"/>
      <c r="I11" s="29"/>
    </row>
    <row r="12" spans="1:9" s="20" customFormat="1" ht="25.5" customHeight="1">
      <c r="A12" s="193" t="s">
        <v>32</v>
      </c>
      <c r="B12" s="194"/>
      <c r="C12" s="195"/>
      <c r="D12" s="54" t="s">
        <v>34</v>
      </c>
      <c r="E12" s="57">
        <f>+E13</f>
        <v>3079852</v>
      </c>
      <c r="F12" s="57">
        <f>+F13</f>
        <v>0</v>
      </c>
      <c r="G12" s="57">
        <f>+G13</f>
        <v>3079852</v>
      </c>
      <c r="H12" s="28"/>
      <c r="I12" s="28"/>
    </row>
    <row r="13" spans="1:9" s="20" customFormat="1">
      <c r="A13" s="169">
        <v>3</v>
      </c>
      <c r="B13" s="170"/>
      <c r="C13" s="171"/>
      <c r="D13" s="19" t="s">
        <v>10</v>
      </c>
      <c r="E13" s="58">
        <f>+E14+E15</f>
        <v>3079852</v>
      </c>
      <c r="F13" s="58">
        <f>+F14+F15</f>
        <v>0</v>
      </c>
      <c r="G13" s="58">
        <f>+G14+G15</f>
        <v>3079852</v>
      </c>
      <c r="H13" s="28"/>
      <c r="I13" s="28"/>
    </row>
    <row r="14" spans="1:9">
      <c r="A14" s="21"/>
      <c r="B14" s="173">
        <v>31</v>
      </c>
      <c r="C14" s="199"/>
      <c r="D14" s="18" t="s">
        <v>11</v>
      </c>
      <c r="E14" s="59">
        <v>3021752</v>
      </c>
      <c r="F14" s="59">
        <v>-17000</v>
      </c>
      <c r="G14" s="59">
        <f>+E14+F14</f>
        <v>3004752</v>
      </c>
      <c r="H14" s="29"/>
      <c r="I14" s="29"/>
    </row>
    <row r="15" spans="1:9">
      <c r="A15" s="21"/>
      <c r="B15" s="173">
        <v>32</v>
      </c>
      <c r="C15" s="199"/>
      <c r="D15" s="18" t="s">
        <v>22</v>
      </c>
      <c r="E15" s="59">
        <v>58100</v>
      </c>
      <c r="F15" s="59">
        <v>17000</v>
      </c>
      <c r="G15" s="59">
        <f>+E15+F15</f>
        <v>75100</v>
      </c>
      <c r="H15" s="29"/>
      <c r="I15" s="29"/>
    </row>
    <row r="16" spans="1:9" s="20" customFormat="1" ht="25.5" customHeight="1">
      <c r="A16" s="193" t="s">
        <v>33</v>
      </c>
      <c r="B16" s="194"/>
      <c r="C16" s="195"/>
      <c r="D16" s="54" t="s">
        <v>56</v>
      </c>
      <c r="E16" s="60">
        <f>+E17</f>
        <v>7923</v>
      </c>
      <c r="F16" s="60">
        <f>+F17</f>
        <v>0</v>
      </c>
      <c r="G16" s="60">
        <f>+G17</f>
        <v>7923</v>
      </c>
      <c r="H16" s="28"/>
      <c r="I16" s="28"/>
    </row>
    <row r="17" spans="1:9">
      <c r="A17" s="169">
        <v>3</v>
      </c>
      <c r="B17" s="170"/>
      <c r="C17" s="171"/>
      <c r="D17" s="19" t="s">
        <v>10</v>
      </c>
      <c r="E17" s="61">
        <f>+E18+E19</f>
        <v>7923</v>
      </c>
      <c r="F17" s="61">
        <f>+F18+F19</f>
        <v>0</v>
      </c>
      <c r="G17" s="61">
        <f>+G18+G19</f>
        <v>7923</v>
      </c>
      <c r="H17" s="29"/>
      <c r="I17" s="29"/>
    </row>
    <row r="18" spans="1:9">
      <c r="A18" s="21"/>
      <c r="B18" s="173">
        <v>31</v>
      </c>
      <c r="C18" s="199"/>
      <c r="D18" s="18" t="s">
        <v>11</v>
      </c>
      <c r="E18" s="59">
        <v>0</v>
      </c>
      <c r="F18" s="59">
        <v>0</v>
      </c>
      <c r="G18" s="59">
        <f>+E18+F18</f>
        <v>0</v>
      </c>
      <c r="H18" s="29"/>
      <c r="I18" s="29"/>
    </row>
    <row r="19" spans="1:9">
      <c r="A19" s="21"/>
      <c r="B19" s="173">
        <v>32</v>
      </c>
      <c r="C19" s="199"/>
      <c r="D19" s="18" t="s">
        <v>22</v>
      </c>
      <c r="E19" s="59">
        <v>7923</v>
      </c>
      <c r="F19" s="59">
        <v>0</v>
      </c>
      <c r="G19" s="59">
        <f>+E19+F19</f>
        <v>7923</v>
      </c>
      <c r="H19" s="29"/>
      <c r="I19" s="29"/>
    </row>
    <row r="20" spans="1:9" s="20" customFormat="1" ht="25.5" customHeight="1">
      <c r="A20" s="193" t="s">
        <v>35</v>
      </c>
      <c r="B20" s="194"/>
      <c r="C20" s="195"/>
      <c r="D20" s="54" t="s">
        <v>57</v>
      </c>
      <c r="E20" s="57">
        <f>+E21</f>
        <v>552664</v>
      </c>
      <c r="F20" s="57">
        <f>+F21</f>
        <v>0</v>
      </c>
      <c r="G20" s="57">
        <f>+G21</f>
        <v>552664</v>
      </c>
      <c r="H20" s="28"/>
      <c r="I20" s="28"/>
    </row>
    <row r="21" spans="1:9">
      <c r="A21" s="172">
        <v>3</v>
      </c>
      <c r="B21" s="173"/>
      <c r="C21" s="199"/>
      <c r="D21" s="19" t="s">
        <v>10</v>
      </c>
      <c r="E21" s="61">
        <f>+E22+E23+E24</f>
        <v>552664</v>
      </c>
      <c r="F21" s="61">
        <f>+F22+F23+F24</f>
        <v>0</v>
      </c>
      <c r="G21" s="61">
        <f>+G22+G23+G24</f>
        <v>552664</v>
      </c>
      <c r="H21" s="29"/>
      <c r="I21" s="29"/>
    </row>
    <row r="22" spans="1:9">
      <c r="A22" s="21"/>
      <c r="B22" s="31">
        <v>31</v>
      </c>
      <c r="C22" s="35"/>
      <c r="D22" s="18" t="s">
        <v>11</v>
      </c>
      <c r="E22" s="59">
        <v>0</v>
      </c>
      <c r="F22" s="59">
        <v>0</v>
      </c>
      <c r="G22" s="59">
        <f>+E22+F22</f>
        <v>0</v>
      </c>
    </row>
    <row r="23" spans="1:9">
      <c r="A23" s="21"/>
      <c r="B23" s="31">
        <v>32</v>
      </c>
      <c r="C23" s="35"/>
      <c r="D23" s="18" t="s">
        <v>22</v>
      </c>
      <c r="E23" s="59">
        <v>549554</v>
      </c>
      <c r="F23" s="59">
        <v>0</v>
      </c>
      <c r="G23" s="59">
        <f t="shared" ref="G23:G24" si="1">+E23+F23</f>
        <v>549554</v>
      </c>
    </row>
    <row r="24" spans="1:9" ht="15" customHeight="1">
      <c r="A24" s="21"/>
      <c r="B24" s="31">
        <v>34</v>
      </c>
      <c r="C24" s="35"/>
      <c r="D24" s="18" t="s">
        <v>43</v>
      </c>
      <c r="E24" s="59">
        <v>3110</v>
      </c>
      <c r="F24" s="59">
        <v>0</v>
      </c>
      <c r="G24" s="59">
        <f t="shared" si="1"/>
        <v>3110</v>
      </c>
    </row>
    <row r="25" spans="1:9" s="20" customFormat="1" ht="25.5" customHeight="1">
      <c r="A25" s="193" t="s">
        <v>92</v>
      </c>
      <c r="B25" s="194"/>
      <c r="C25" s="195"/>
      <c r="D25" s="54" t="s">
        <v>93</v>
      </c>
      <c r="E25" s="57">
        <f t="shared" ref="E25:G25" si="2">+E26</f>
        <v>117209</v>
      </c>
      <c r="F25" s="57">
        <f t="shared" si="2"/>
        <v>0</v>
      </c>
      <c r="G25" s="57">
        <f t="shared" si="2"/>
        <v>117209</v>
      </c>
    </row>
    <row r="26" spans="1:9">
      <c r="A26" s="172">
        <v>3</v>
      </c>
      <c r="B26" s="173"/>
      <c r="C26" s="199"/>
      <c r="D26" s="19" t="s">
        <v>10</v>
      </c>
      <c r="E26" s="61">
        <f t="shared" ref="E26:G26" si="3">+E27</f>
        <v>117209</v>
      </c>
      <c r="F26" s="61">
        <f t="shared" si="3"/>
        <v>0</v>
      </c>
      <c r="G26" s="61">
        <f t="shared" si="3"/>
        <v>117209</v>
      </c>
      <c r="H26" s="29"/>
      <c r="I26" s="29"/>
    </row>
    <row r="27" spans="1:9">
      <c r="A27" s="21"/>
      <c r="B27" s="31">
        <v>32</v>
      </c>
      <c r="C27" s="35"/>
      <c r="D27" s="18" t="s">
        <v>22</v>
      </c>
      <c r="E27" s="59">
        <v>117209</v>
      </c>
      <c r="F27" s="59">
        <v>0</v>
      </c>
      <c r="G27" s="59">
        <f>+E27+F27</f>
        <v>117209</v>
      </c>
    </row>
    <row r="28" spans="1:9" s="20" customFormat="1" ht="25.5" customHeight="1">
      <c r="A28" s="193" t="s">
        <v>36</v>
      </c>
      <c r="B28" s="194"/>
      <c r="C28" s="195"/>
      <c r="D28" s="54" t="s">
        <v>58</v>
      </c>
      <c r="E28" s="57">
        <f>+E29</f>
        <v>1727</v>
      </c>
      <c r="F28" s="57">
        <f>+F29</f>
        <v>0</v>
      </c>
      <c r="G28" s="57">
        <f>+G29</f>
        <v>1727</v>
      </c>
    </row>
    <row r="29" spans="1:9">
      <c r="A29" s="172">
        <v>3</v>
      </c>
      <c r="B29" s="173"/>
      <c r="C29" s="199"/>
      <c r="D29" s="19" t="s">
        <v>10</v>
      </c>
      <c r="E29" s="59">
        <f>+E30+E31</f>
        <v>1727</v>
      </c>
      <c r="F29" s="59">
        <f>+F30+F31</f>
        <v>0</v>
      </c>
      <c r="G29" s="59">
        <f>+G30+G31</f>
        <v>1727</v>
      </c>
    </row>
    <row r="30" spans="1:9">
      <c r="A30" s="21"/>
      <c r="B30" s="31">
        <v>32</v>
      </c>
      <c r="C30" s="35"/>
      <c r="D30" s="18" t="s">
        <v>22</v>
      </c>
      <c r="E30" s="59">
        <v>1727</v>
      </c>
      <c r="F30" s="59">
        <v>0</v>
      </c>
      <c r="G30" s="59">
        <f>+E30+F30</f>
        <v>1727</v>
      </c>
    </row>
    <row r="31" spans="1:9">
      <c r="A31" s="21"/>
      <c r="B31" s="31">
        <v>38</v>
      </c>
      <c r="C31" s="35"/>
      <c r="D31" s="18" t="s">
        <v>44</v>
      </c>
      <c r="E31" s="59">
        <v>0</v>
      </c>
      <c r="F31" s="59">
        <v>0</v>
      </c>
      <c r="G31" s="59">
        <f>+E31+F31</f>
        <v>0</v>
      </c>
    </row>
    <row r="32" spans="1:9" s="20" customFormat="1" ht="25.5" customHeight="1">
      <c r="A32" s="193" t="s">
        <v>37</v>
      </c>
      <c r="B32" s="194"/>
      <c r="C32" s="195"/>
      <c r="D32" s="54" t="s">
        <v>59</v>
      </c>
      <c r="E32" s="57">
        <f t="shared" ref="E32:G33" si="4">+E33</f>
        <v>24000</v>
      </c>
      <c r="F32" s="57">
        <f t="shared" si="4"/>
        <v>0</v>
      </c>
      <c r="G32" s="57">
        <f t="shared" si="4"/>
        <v>24000</v>
      </c>
    </row>
    <row r="33" spans="1:7">
      <c r="A33" s="172">
        <v>3</v>
      </c>
      <c r="B33" s="173"/>
      <c r="C33" s="199"/>
      <c r="D33" s="19" t="s">
        <v>10</v>
      </c>
      <c r="E33" s="61">
        <f t="shared" si="4"/>
        <v>24000</v>
      </c>
      <c r="F33" s="61">
        <f t="shared" si="4"/>
        <v>0</v>
      </c>
      <c r="G33" s="61">
        <f t="shared" si="4"/>
        <v>24000</v>
      </c>
    </row>
    <row r="34" spans="1:7">
      <c r="A34" s="21"/>
      <c r="B34" s="31">
        <v>32</v>
      </c>
      <c r="C34" s="35"/>
      <c r="D34" s="18" t="s">
        <v>22</v>
      </c>
      <c r="E34" s="59">
        <v>24000</v>
      </c>
      <c r="F34" s="59">
        <v>0</v>
      </c>
      <c r="G34" s="59">
        <f>+E34+F34</f>
        <v>24000</v>
      </c>
    </row>
    <row r="35" spans="1:7" s="20" customFormat="1" ht="25.5">
      <c r="A35" s="193" t="s">
        <v>38</v>
      </c>
      <c r="B35" s="194"/>
      <c r="C35" s="195"/>
      <c r="D35" s="54" t="s">
        <v>60</v>
      </c>
      <c r="E35" s="57">
        <f t="shared" ref="E35:G36" si="5">+E36</f>
        <v>146</v>
      </c>
      <c r="F35" s="57">
        <f t="shared" si="5"/>
        <v>0</v>
      </c>
      <c r="G35" s="57">
        <f t="shared" si="5"/>
        <v>146</v>
      </c>
    </row>
    <row r="36" spans="1:7">
      <c r="A36" s="172">
        <v>3</v>
      </c>
      <c r="B36" s="173"/>
      <c r="C36" s="199"/>
      <c r="D36" s="19" t="s">
        <v>10</v>
      </c>
      <c r="E36" s="61">
        <f t="shared" si="5"/>
        <v>146</v>
      </c>
      <c r="F36" s="61">
        <f t="shared" si="5"/>
        <v>0</v>
      </c>
      <c r="G36" s="61">
        <f t="shared" si="5"/>
        <v>146</v>
      </c>
    </row>
    <row r="37" spans="1:7">
      <c r="A37" s="21"/>
      <c r="B37" s="31">
        <v>32</v>
      </c>
      <c r="C37" s="35"/>
      <c r="D37" s="18" t="s">
        <v>22</v>
      </c>
      <c r="E37" s="59">
        <v>146</v>
      </c>
      <c r="F37" s="59">
        <v>0</v>
      </c>
      <c r="G37" s="59">
        <f>+E37+F37</f>
        <v>146</v>
      </c>
    </row>
    <row r="38" spans="1:7" ht="24" customHeight="1">
      <c r="A38" s="196" t="s">
        <v>39</v>
      </c>
      <c r="B38" s="197"/>
      <c r="C38" s="198"/>
      <c r="D38" s="53" t="s">
        <v>40</v>
      </c>
      <c r="E38" s="62">
        <f>+E39</f>
        <v>30000</v>
      </c>
      <c r="F38" s="62">
        <f>+F39</f>
        <v>0</v>
      </c>
      <c r="G38" s="62">
        <f>+G39</f>
        <v>30000</v>
      </c>
    </row>
    <row r="39" spans="1:7" s="20" customFormat="1" ht="25.5" customHeight="1">
      <c r="A39" s="193" t="s">
        <v>36</v>
      </c>
      <c r="B39" s="194"/>
      <c r="C39" s="195"/>
      <c r="D39" s="54" t="s">
        <v>58</v>
      </c>
      <c r="E39" s="57">
        <f>+E40+E42</f>
        <v>30000</v>
      </c>
      <c r="F39" s="57">
        <f>+F40+F42</f>
        <v>0</v>
      </c>
      <c r="G39" s="57">
        <f>+G40+G42</f>
        <v>30000</v>
      </c>
    </row>
    <row r="40" spans="1:7" s="20" customFormat="1">
      <c r="A40" s="169">
        <v>3</v>
      </c>
      <c r="B40" s="170"/>
      <c r="C40" s="171"/>
      <c r="D40" s="19" t="s">
        <v>10</v>
      </c>
      <c r="E40" s="58">
        <f>+E41</f>
        <v>28000</v>
      </c>
      <c r="F40" s="58">
        <f>+F41</f>
        <v>0</v>
      </c>
      <c r="G40" s="58">
        <f>+G41</f>
        <v>28000</v>
      </c>
    </row>
    <row r="41" spans="1:7">
      <c r="A41" s="21"/>
      <c r="B41" s="31">
        <v>32</v>
      </c>
      <c r="C41" s="35"/>
      <c r="D41" s="18" t="s">
        <v>22</v>
      </c>
      <c r="E41" s="59">
        <v>28000</v>
      </c>
      <c r="F41" s="59">
        <v>0</v>
      </c>
      <c r="G41" s="59">
        <f>+E41+F41</f>
        <v>28000</v>
      </c>
    </row>
    <row r="42" spans="1:7" s="20" customFormat="1">
      <c r="A42" s="169">
        <v>4</v>
      </c>
      <c r="B42" s="170"/>
      <c r="C42" s="171"/>
      <c r="D42" s="19" t="s">
        <v>45</v>
      </c>
      <c r="E42" s="58">
        <f>+E43</f>
        <v>2000</v>
      </c>
      <c r="F42" s="58">
        <f>+F43</f>
        <v>0</v>
      </c>
      <c r="G42" s="58">
        <f>+G43</f>
        <v>2000</v>
      </c>
    </row>
    <row r="43" spans="1:7">
      <c r="A43" s="21"/>
      <c r="B43" s="31">
        <v>42</v>
      </c>
      <c r="C43" s="35"/>
      <c r="D43" s="18" t="s">
        <v>25</v>
      </c>
      <c r="E43" s="59">
        <v>2000</v>
      </c>
      <c r="F43" s="59">
        <v>0</v>
      </c>
      <c r="G43" s="59">
        <f>+E43+F43</f>
        <v>2000</v>
      </c>
    </row>
    <row r="44" spans="1:7" ht="25.5">
      <c r="A44" s="196" t="s">
        <v>41</v>
      </c>
      <c r="B44" s="197"/>
      <c r="C44" s="198"/>
      <c r="D44" s="53" t="s">
        <v>42</v>
      </c>
      <c r="E44" s="56">
        <f>+E45+E48</f>
        <v>0</v>
      </c>
      <c r="F44" s="56">
        <f>+F45+F48</f>
        <v>0</v>
      </c>
      <c r="G44" s="56">
        <f>+G45+G48</f>
        <v>0</v>
      </c>
    </row>
    <row r="45" spans="1:7" s="20" customFormat="1" ht="25.5" customHeight="1">
      <c r="A45" s="193" t="s">
        <v>35</v>
      </c>
      <c r="B45" s="194"/>
      <c r="C45" s="195"/>
      <c r="D45" s="54" t="s">
        <v>57</v>
      </c>
      <c r="E45" s="57">
        <f t="shared" ref="E45:G46" si="6">+E46</f>
        <v>0</v>
      </c>
      <c r="F45" s="57">
        <f t="shared" si="6"/>
        <v>0</v>
      </c>
      <c r="G45" s="57">
        <f t="shared" si="6"/>
        <v>0</v>
      </c>
    </row>
    <row r="46" spans="1:7" ht="15" customHeight="1">
      <c r="A46" s="190">
        <v>3</v>
      </c>
      <c r="B46" s="191"/>
      <c r="C46" s="192"/>
      <c r="D46" s="19" t="s">
        <v>10</v>
      </c>
      <c r="E46" s="59">
        <f t="shared" si="6"/>
        <v>0</v>
      </c>
      <c r="F46" s="59">
        <f t="shared" si="6"/>
        <v>0</v>
      </c>
      <c r="G46" s="59">
        <f t="shared" si="6"/>
        <v>0</v>
      </c>
    </row>
    <row r="47" spans="1:7" ht="15" customHeight="1">
      <c r="A47" s="36"/>
      <c r="B47" s="33">
        <v>32</v>
      </c>
      <c r="C47" s="37"/>
      <c r="D47" s="18" t="s">
        <v>22</v>
      </c>
      <c r="E47" s="59">
        <v>0</v>
      </c>
      <c r="F47" s="59">
        <v>0</v>
      </c>
      <c r="G47" s="59">
        <f>+E47+F47</f>
        <v>0</v>
      </c>
    </row>
    <row r="48" spans="1:7" s="20" customFormat="1" ht="25.5" customHeight="1">
      <c r="A48" s="193" t="s">
        <v>36</v>
      </c>
      <c r="B48" s="194"/>
      <c r="C48" s="195"/>
      <c r="D48" s="54" t="s">
        <v>58</v>
      </c>
      <c r="E48" s="57">
        <f t="shared" ref="E48:G49" si="7">+E49</f>
        <v>0</v>
      </c>
      <c r="F48" s="57">
        <f t="shared" si="7"/>
        <v>0</v>
      </c>
      <c r="G48" s="57">
        <f t="shared" si="7"/>
        <v>0</v>
      </c>
    </row>
    <row r="49" spans="1:9">
      <c r="A49" s="190">
        <v>3</v>
      </c>
      <c r="B49" s="191"/>
      <c r="C49" s="192"/>
      <c r="D49" s="19" t="s">
        <v>10</v>
      </c>
      <c r="E49" s="59">
        <f t="shared" si="7"/>
        <v>0</v>
      </c>
      <c r="F49" s="59">
        <f t="shared" si="7"/>
        <v>0</v>
      </c>
      <c r="G49" s="59">
        <f t="shared" si="7"/>
        <v>0</v>
      </c>
    </row>
    <row r="50" spans="1:9">
      <c r="A50" s="36"/>
      <c r="B50" s="33">
        <v>32</v>
      </c>
      <c r="C50" s="37"/>
      <c r="D50" s="18" t="s">
        <v>22</v>
      </c>
      <c r="E50" s="59">
        <v>0</v>
      </c>
      <c r="F50" s="59">
        <v>0</v>
      </c>
      <c r="G50" s="59">
        <f>+E50+F50</f>
        <v>0</v>
      </c>
    </row>
    <row r="51" spans="1:9" ht="24.75" customHeight="1">
      <c r="A51" s="196" t="s">
        <v>61</v>
      </c>
      <c r="B51" s="197"/>
      <c r="C51" s="198"/>
      <c r="D51" s="53" t="s">
        <v>62</v>
      </c>
      <c r="E51" s="56">
        <f t="shared" ref="E51:G52" si="8">+E52</f>
        <v>6950</v>
      </c>
      <c r="F51" s="56">
        <f t="shared" si="8"/>
        <v>0</v>
      </c>
      <c r="G51" s="56">
        <f t="shared" si="8"/>
        <v>6950</v>
      </c>
    </row>
    <row r="52" spans="1:9" s="20" customFormat="1" ht="25.5" customHeight="1">
      <c r="A52" s="193" t="s">
        <v>35</v>
      </c>
      <c r="B52" s="194"/>
      <c r="C52" s="195"/>
      <c r="D52" s="54" t="s">
        <v>57</v>
      </c>
      <c r="E52" s="57">
        <f t="shared" si="8"/>
        <v>6950</v>
      </c>
      <c r="F52" s="57">
        <f t="shared" si="8"/>
        <v>0</v>
      </c>
      <c r="G52" s="57">
        <f t="shared" si="8"/>
        <v>6950</v>
      </c>
    </row>
    <row r="53" spans="1:9" ht="15" customHeight="1">
      <c r="A53" s="190">
        <v>3</v>
      </c>
      <c r="B53" s="191"/>
      <c r="C53" s="192"/>
      <c r="D53" s="19" t="s">
        <v>10</v>
      </c>
      <c r="E53" s="59">
        <f>+E54+E55</f>
        <v>6950</v>
      </c>
      <c r="F53" s="59">
        <f>+F54+F55</f>
        <v>0</v>
      </c>
      <c r="G53" s="59">
        <f>+G54+G55</f>
        <v>6950</v>
      </c>
    </row>
    <row r="54" spans="1:9" ht="15" customHeight="1">
      <c r="A54" s="32"/>
      <c r="B54" s="33">
        <v>31</v>
      </c>
      <c r="C54" s="34"/>
      <c r="D54" s="18" t="s">
        <v>11</v>
      </c>
      <c r="E54" s="59">
        <v>4450</v>
      </c>
      <c r="F54" s="59">
        <v>0</v>
      </c>
      <c r="G54" s="59">
        <f>+E54+F54</f>
        <v>4450</v>
      </c>
    </row>
    <row r="55" spans="1:9" ht="15" customHeight="1">
      <c r="A55" s="32"/>
      <c r="B55" s="33">
        <v>32</v>
      </c>
      <c r="C55" s="34"/>
      <c r="D55" s="18" t="s">
        <v>22</v>
      </c>
      <c r="E55" s="59">
        <v>2500</v>
      </c>
      <c r="F55" s="59">
        <v>0</v>
      </c>
      <c r="G55" s="59">
        <f>+E55+F55</f>
        <v>2500</v>
      </c>
    </row>
    <row r="56" spans="1:9" ht="24" customHeight="1">
      <c r="A56" s="196" t="s">
        <v>63</v>
      </c>
      <c r="B56" s="197"/>
      <c r="C56" s="198"/>
      <c r="D56" s="53" t="s">
        <v>64</v>
      </c>
      <c r="E56" s="56">
        <f t="shared" ref="E56:G56" si="9">+E57+E61+E66+E74+E77+E71</f>
        <v>122662</v>
      </c>
      <c r="F56" s="56">
        <f t="shared" si="9"/>
        <v>0</v>
      </c>
      <c r="G56" s="56">
        <f t="shared" si="9"/>
        <v>122662</v>
      </c>
    </row>
    <row r="57" spans="1:9" s="20" customFormat="1" ht="25.5" customHeight="1">
      <c r="A57" s="193" t="s">
        <v>32</v>
      </c>
      <c r="B57" s="194"/>
      <c r="C57" s="195"/>
      <c r="D57" s="54" t="s">
        <v>34</v>
      </c>
      <c r="E57" s="57">
        <f t="shared" ref="E57:G57" si="10">+E58</f>
        <v>17200</v>
      </c>
      <c r="F57" s="57">
        <f t="shared" si="10"/>
        <v>0</v>
      </c>
      <c r="G57" s="57">
        <f t="shared" si="10"/>
        <v>17200</v>
      </c>
      <c r="H57" s="28"/>
      <c r="I57" s="28"/>
    </row>
    <row r="58" spans="1:9" s="20" customFormat="1">
      <c r="A58" s="169">
        <v>4</v>
      </c>
      <c r="B58" s="170"/>
      <c r="C58" s="171"/>
      <c r="D58" s="19" t="s">
        <v>45</v>
      </c>
      <c r="E58" s="58">
        <f t="shared" ref="E58:G58" si="11">+E59+E60</f>
        <v>17200</v>
      </c>
      <c r="F58" s="58">
        <f t="shared" si="11"/>
        <v>0</v>
      </c>
      <c r="G58" s="58">
        <f t="shared" si="11"/>
        <v>17200</v>
      </c>
      <c r="H58" s="28"/>
      <c r="I58" s="28"/>
    </row>
    <row r="59" spans="1:9">
      <c r="A59" s="21"/>
      <c r="B59" s="173">
        <v>41</v>
      </c>
      <c r="C59" s="199"/>
      <c r="D59" s="18" t="s">
        <v>65</v>
      </c>
      <c r="E59" s="59">
        <v>0</v>
      </c>
      <c r="F59" s="59">
        <v>0</v>
      </c>
      <c r="G59" s="59">
        <f>+E59+F59</f>
        <v>0</v>
      </c>
      <c r="H59" s="29"/>
      <c r="I59" s="29"/>
    </row>
    <row r="60" spans="1:9">
      <c r="A60" s="21"/>
      <c r="B60" s="31">
        <v>42</v>
      </c>
      <c r="C60" s="35"/>
      <c r="D60" s="18" t="s">
        <v>25</v>
      </c>
      <c r="E60" s="59">
        <v>17200</v>
      </c>
      <c r="F60" s="59">
        <v>0</v>
      </c>
      <c r="G60" s="59">
        <f>+E60+F60</f>
        <v>17200</v>
      </c>
    </row>
    <row r="61" spans="1:9" s="20" customFormat="1" ht="25.5" customHeight="1">
      <c r="A61" s="193" t="s">
        <v>33</v>
      </c>
      <c r="B61" s="194"/>
      <c r="C61" s="195"/>
      <c r="D61" s="54" t="s">
        <v>56</v>
      </c>
      <c r="E61" s="60">
        <f>+E62+E64</f>
        <v>3000</v>
      </c>
      <c r="F61" s="60">
        <f>+F62+F64</f>
        <v>0</v>
      </c>
      <c r="G61" s="60">
        <f>+G62+G64</f>
        <v>3000</v>
      </c>
    </row>
    <row r="62" spans="1:9" s="20" customFormat="1">
      <c r="A62" s="169">
        <v>3</v>
      </c>
      <c r="B62" s="170"/>
      <c r="C62" s="171"/>
      <c r="D62" s="19" t="s">
        <v>10</v>
      </c>
      <c r="E62" s="58">
        <f>+E63</f>
        <v>3000</v>
      </c>
      <c r="F62" s="58">
        <f>+F63</f>
        <v>0</v>
      </c>
      <c r="G62" s="58">
        <f>+G63</f>
        <v>3000</v>
      </c>
    </row>
    <row r="63" spans="1:9">
      <c r="A63" s="200">
        <v>32</v>
      </c>
      <c r="B63" s="201"/>
      <c r="C63" s="202"/>
      <c r="D63" s="18" t="s">
        <v>22</v>
      </c>
      <c r="E63" s="59">
        <v>3000</v>
      </c>
      <c r="F63" s="59">
        <v>0</v>
      </c>
      <c r="G63" s="59">
        <f>+E63+F63</f>
        <v>3000</v>
      </c>
    </row>
    <row r="64" spans="1:9" s="20" customFormat="1">
      <c r="A64" s="39">
        <v>4</v>
      </c>
      <c r="B64" s="40"/>
      <c r="C64" s="41"/>
      <c r="D64" s="19" t="s">
        <v>45</v>
      </c>
      <c r="E64" s="63">
        <f>+E65</f>
        <v>0</v>
      </c>
      <c r="F64" s="63">
        <f>+F65</f>
        <v>0</v>
      </c>
      <c r="G64" s="63">
        <f>+G65</f>
        <v>0</v>
      </c>
    </row>
    <row r="65" spans="1:7">
      <c r="A65" s="21"/>
      <c r="B65" s="31">
        <v>42</v>
      </c>
      <c r="C65" s="35"/>
      <c r="D65" s="18" t="s">
        <v>25</v>
      </c>
      <c r="E65" s="59">
        <v>0</v>
      </c>
      <c r="F65" s="59">
        <v>0</v>
      </c>
      <c r="G65" s="59">
        <f>+E65+F65</f>
        <v>0</v>
      </c>
    </row>
    <row r="66" spans="1:7" s="20" customFormat="1" ht="25.5" customHeight="1">
      <c r="A66" s="193" t="s">
        <v>35</v>
      </c>
      <c r="B66" s="194"/>
      <c r="C66" s="195"/>
      <c r="D66" s="54" t="s">
        <v>57</v>
      </c>
      <c r="E66" s="57">
        <f>+E67+E69</f>
        <v>45462</v>
      </c>
      <c r="F66" s="57">
        <f>+F67+F69</f>
        <v>0</v>
      </c>
      <c r="G66" s="57">
        <f>+G67+G69</f>
        <v>45462</v>
      </c>
    </row>
    <row r="67" spans="1:7" s="20" customFormat="1">
      <c r="A67" s="169">
        <v>3</v>
      </c>
      <c r="B67" s="170"/>
      <c r="C67" s="171"/>
      <c r="D67" s="19" t="s">
        <v>10</v>
      </c>
      <c r="E67" s="58">
        <f>+E68</f>
        <v>7500</v>
      </c>
      <c r="F67" s="58">
        <f>+F68</f>
        <v>0</v>
      </c>
      <c r="G67" s="58">
        <f>+G68</f>
        <v>7500</v>
      </c>
    </row>
    <row r="68" spans="1:7">
      <c r="A68" s="200">
        <v>32</v>
      </c>
      <c r="B68" s="201"/>
      <c r="C68" s="202"/>
      <c r="D68" s="18" t="s">
        <v>22</v>
      </c>
      <c r="E68" s="59">
        <v>7500</v>
      </c>
      <c r="F68" s="59">
        <v>0</v>
      </c>
      <c r="G68" s="59">
        <f>+E68+F68</f>
        <v>7500</v>
      </c>
    </row>
    <row r="69" spans="1:7" s="20" customFormat="1">
      <c r="A69" s="169">
        <v>4</v>
      </c>
      <c r="B69" s="170"/>
      <c r="C69" s="171"/>
      <c r="D69" s="19" t="s">
        <v>12</v>
      </c>
      <c r="E69" s="58">
        <f>+E70</f>
        <v>37962</v>
      </c>
      <c r="F69" s="58">
        <f>+F70</f>
        <v>0</v>
      </c>
      <c r="G69" s="58">
        <f>+G70</f>
        <v>37962</v>
      </c>
    </row>
    <row r="70" spans="1:7">
      <c r="A70" s="200">
        <v>42</v>
      </c>
      <c r="B70" s="201"/>
      <c r="C70" s="202"/>
      <c r="D70" s="18" t="s">
        <v>25</v>
      </c>
      <c r="E70" s="59">
        <v>37962</v>
      </c>
      <c r="F70" s="59">
        <v>0</v>
      </c>
      <c r="G70" s="59">
        <f>+E70+F70</f>
        <v>37962</v>
      </c>
    </row>
    <row r="71" spans="1:7" s="20" customFormat="1" ht="25.5" customHeight="1">
      <c r="A71" s="193" t="s">
        <v>92</v>
      </c>
      <c r="B71" s="194"/>
      <c r="C71" s="195"/>
      <c r="D71" s="54" t="s">
        <v>93</v>
      </c>
      <c r="E71" s="57">
        <f t="shared" ref="E71:G75" si="12">+E72</f>
        <v>54500</v>
      </c>
      <c r="F71" s="57">
        <f t="shared" si="12"/>
        <v>0</v>
      </c>
      <c r="G71" s="57">
        <f t="shared" si="12"/>
        <v>54500</v>
      </c>
    </row>
    <row r="72" spans="1:7">
      <c r="A72" s="39">
        <v>4</v>
      </c>
      <c r="B72" s="38"/>
      <c r="C72" s="35"/>
      <c r="D72" s="19" t="s">
        <v>12</v>
      </c>
      <c r="E72" s="61">
        <f t="shared" si="12"/>
        <v>54500</v>
      </c>
      <c r="F72" s="61">
        <f t="shared" si="12"/>
        <v>0</v>
      </c>
      <c r="G72" s="61">
        <f t="shared" si="12"/>
        <v>54500</v>
      </c>
    </row>
    <row r="73" spans="1:7">
      <c r="A73" s="200">
        <v>42</v>
      </c>
      <c r="B73" s="201"/>
      <c r="C73" s="202"/>
      <c r="D73" s="18" t="s">
        <v>25</v>
      </c>
      <c r="E73" s="59">
        <v>54500</v>
      </c>
      <c r="F73" s="59">
        <v>0</v>
      </c>
      <c r="G73" s="59">
        <f>+E73+F73</f>
        <v>54500</v>
      </c>
    </row>
    <row r="74" spans="1:7" s="20" customFormat="1" ht="25.5" customHeight="1">
      <c r="A74" s="193" t="s">
        <v>37</v>
      </c>
      <c r="B74" s="194"/>
      <c r="C74" s="195"/>
      <c r="D74" s="54" t="s">
        <v>59</v>
      </c>
      <c r="E74" s="57">
        <f t="shared" si="12"/>
        <v>2500</v>
      </c>
      <c r="F74" s="57">
        <f t="shared" si="12"/>
        <v>0</v>
      </c>
      <c r="G74" s="57">
        <f t="shared" si="12"/>
        <v>2500</v>
      </c>
    </row>
    <row r="75" spans="1:7">
      <c r="A75" s="21">
        <v>4</v>
      </c>
      <c r="B75" s="38"/>
      <c r="C75" s="35"/>
      <c r="D75" s="19" t="s">
        <v>12</v>
      </c>
      <c r="E75" s="61">
        <f t="shared" si="12"/>
        <v>2500</v>
      </c>
      <c r="F75" s="61">
        <f t="shared" si="12"/>
        <v>0</v>
      </c>
      <c r="G75" s="61">
        <f t="shared" si="12"/>
        <v>2500</v>
      </c>
    </row>
    <row r="76" spans="1:7">
      <c r="A76" s="21"/>
      <c r="B76" s="31">
        <v>42</v>
      </c>
      <c r="C76" s="35"/>
      <c r="D76" s="18" t="s">
        <v>25</v>
      </c>
      <c r="E76" s="59">
        <v>2500</v>
      </c>
      <c r="F76" s="59">
        <v>0</v>
      </c>
      <c r="G76" s="59">
        <f>+E76+F76</f>
        <v>2500</v>
      </c>
    </row>
    <row r="77" spans="1:7" s="20" customFormat="1" ht="25.5">
      <c r="A77" s="193" t="s">
        <v>38</v>
      </c>
      <c r="B77" s="194"/>
      <c r="C77" s="195"/>
      <c r="D77" s="54" t="s">
        <v>60</v>
      </c>
      <c r="E77" s="57">
        <f>+E78+E80</f>
        <v>0</v>
      </c>
      <c r="F77" s="57">
        <f>+F78+F80</f>
        <v>0</v>
      </c>
      <c r="G77" s="57">
        <f>+G78+G80</f>
        <v>0</v>
      </c>
    </row>
    <row r="78" spans="1:7">
      <c r="A78" s="21">
        <v>3</v>
      </c>
      <c r="B78" s="31"/>
      <c r="C78" s="35"/>
      <c r="D78" s="19" t="s">
        <v>10</v>
      </c>
      <c r="E78" s="59">
        <f>+E79</f>
        <v>0</v>
      </c>
      <c r="F78" s="59">
        <f>+F79</f>
        <v>0</v>
      </c>
      <c r="G78" s="59">
        <f>+G79</f>
        <v>0</v>
      </c>
    </row>
    <row r="79" spans="1:7">
      <c r="A79" s="21"/>
      <c r="B79" s="31">
        <v>32</v>
      </c>
      <c r="C79" s="35"/>
      <c r="D79" s="18" t="s">
        <v>22</v>
      </c>
      <c r="E79" s="59">
        <v>0</v>
      </c>
      <c r="F79" s="59">
        <v>0</v>
      </c>
      <c r="G79" s="59">
        <f>+E79+F79</f>
        <v>0</v>
      </c>
    </row>
    <row r="80" spans="1:7">
      <c r="A80" s="21">
        <v>4</v>
      </c>
      <c r="B80" s="31"/>
      <c r="C80" s="35"/>
      <c r="D80" s="19" t="s">
        <v>12</v>
      </c>
      <c r="E80" s="59">
        <f>+E81</f>
        <v>0</v>
      </c>
      <c r="F80" s="59">
        <f>+F81</f>
        <v>0</v>
      </c>
      <c r="G80" s="59">
        <f>+G81</f>
        <v>0</v>
      </c>
    </row>
    <row r="81" spans="1:7" ht="27" customHeight="1">
      <c r="A81" s="21"/>
      <c r="B81" s="31">
        <v>42</v>
      </c>
      <c r="C81" s="35"/>
      <c r="D81" s="18" t="s">
        <v>25</v>
      </c>
      <c r="E81" s="59">
        <v>0</v>
      </c>
      <c r="F81" s="59">
        <v>0</v>
      </c>
      <c r="G81" s="59">
        <f>+E81+F81</f>
        <v>0</v>
      </c>
    </row>
    <row r="83" spans="1:7">
      <c r="C83" s="52"/>
    </row>
  </sheetData>
  <mergeCells count="53">
    <mergeCell ref="A3:G3"/>
    <mergeCell ref="A1:G1"/>
    <mergeCell ref="B59:C59"/>
    <mergeCell ref="A70:C70"/>
    <mergeCell ref="A74:C74"/>
    <mergeCell ref="A56:C56"/>
    <mergeCell ref="A61:C61"/>
    <mergeCell ref="A62:C62"/>
    <mergeCell ref="A63:C63"/>
    <mergeCell ref="A9:C9"/>
    <mergeCell ref="A16:C16"/>
    <mergeCell ref="A20:C20"/>
    <mergeCell ref="B14:C14"/>
    <mergeCell ref="B15:C15"/>
    <mergeCell ref="B18:C18"/>
    <mergeCell ref="B19:C19"/>
    <mergeCell ref="A77:C77"/>
    <mergeCell ref="A66:C66"/>
    <mergeCell ref="A67:C67"/>
    <mergeCell ref="A68:C68"/>
    <mergeCell ref="A69:C69"/>
    <mergeCell ref="A71:C71"/>
    <mergeCell ref="A73:C73"/>
    <mergeCell ref="A57:C57"/>
    <mergeCell ref="A58:C58"/>
    <mergeCell ref="A13:C13"/>
    <mergeCell ref="A17:C17"/>
    <mergeCell ref="A21:C21"/>
    <mergeCell ref="A28:C28"/>
    <mergeCell ref="A32:C32"/>
    <mergeCell ref="A29:C29"/>
    <mergeCell ref="A51:C51"/>
    <mergeCell ref="A40:C40"/>
    <mergeCell ref="A42:C42"/>
    <mergeCell ref="A33:C33"/>
    <mergeCell ref="A35:C35"/>
    <mergeCell ref="A26:C26"/>
    <mergeCell ref="A5:G5"/>
    <mergeCell ref="A6:G6"/>
    <mergeCell ref="A10:C10"/>
    <mergeCell ref="A53:C53"/>
    <mergeCell ref="A12:C12"/>
    <mergeCell ref="A48:C48"/>
    <mergeCell ref="A46:C46"/>
    <mergeCell ref="A45:C45"/>
    <mergeCell ref="A52:C52"/>
    <mergeCell ref="A11:C11"/>
    <mergeCell ref="A49:C49"/>
    <mergeCell ref="A36:C36"/>
    <mergeCell ref="A44:C44"/>
    <mergeCell ref="A38:C38"/>
    <mergeCell ref="A39:C39"/>
    <mergeCell ref="A25:C25"/>
  </mergeCells>
  <pageMargins left="0.7" right="0.7" top="0.75" bottom="0.75" header="0.3" footer="0.3"/>
  <pageSetup paperSize="9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037F-20FD-4599-BE73-83620152FF27}">
  <dimension ref="A1:D73"/>
  <sheetViews>
    <sheetView topLeftCell="A55" workbookViewId="0">
      <selection activeCell="A59" sqref="A59:XFD59"/>
    </sheetView>
  </sheetViews>
  <sheetFormatPr defaultRowHeight="15"/>
  <cols>
    <col min="1" max="1" width="116.28515625" customWidth="1"/>
    <col min="4" max="4" width="10.42578125" bestFit="1" customWidth="1"/>
  </cols>
  <sheetData>
    <row r="1" spans="1:4" ht="15.75">
      <c r="A1" s="75" t="s">
        <v>116</v>
      </c>
    </row>
    <row r="2" spans="1:4" ht="11.25" customHeight="1">
      <c r="A2" s="76"/>
    </row>
    <row r="3" spans="1:4" ht="15.75">
      <c r="A3" s="76" t="s">
        <v>245</v>
      </c>
    </row>
    <row r="4" spans="1:4" ht="15.75">
      <c r="A4" s="76" t="s">
        <v>117</v>
      </c>
    </row>
    <row r="5" spans="1:4">
      <c r="A5" s="77"/>
    </row>
    <row r="6" spans="1:4">
      <c r="A6" s="78" t="s">
        <v>118</v>
      </c>
    </row>
    <row r="7" spans="1:4">
      <c r="A7" s="77"/>
    </row>
    <row r="8" spans="1:4" ht="30">
      <c r="A8" s="132" t="s">
        <v>252</v>
      </c>
    </row>
    <row r="9" spans="1:4">
      <c r="A9" s="79"/>
    </row>
    <row r="10" spans="1:4" ht="60">
      <c r="A10" s="132" t="s">
        <v>228</v>
      </c>
    </row>
    <row r="11" spans="1:4" ht="12" customHeight="1">
      <c r="A11" s="79"/>
    </row>
    <row r="12" spans="1:4">
      <c r="A12" s="79" t="s">
        <v>215</v>
      </c>
    </row>
    <row r="13" spans="1:4">
      <c r="A13" s="79" t="s">
        <v>235</v>
      </c>
      <c r="D13" s="135"/>
    </row>
    <row r="14" spans="1:4">
      <c r="A14" s="79" t="s">
        <v>236</v>
      </c>
      <c r="D14" s="135"/>
    </row>
    <row r="15" spans="1:4">
      <c r="A15" s="79" t="s">
        <v>237</v>
      </c>
      <c r="D15" s="135"/>
    </row>
    <row r="16" spans="1:4">
      <c r="A16" s="79" t="s">
        <v>238</v>
      </c>
      <c r="D16" s="135"/>
    </row>
    <row r="17" spans="1:4">
      <c r="A17" s="79" t="s">
        <v>239</v>
      </c>
      <c r="D17" s="135"/>
    </row>
    <row r="18" spans="1:4">
      <c r="A18" s="79" t="s">
        <v>240</v>
      </c>
      <c r="D18" s="135"/>
    </row>
    <row r="19" spans="1:4">
      <c r="A19" s="79" t="s">
        <v>119</v>
      </c>
      <c r="D19" s="135"/>
    </row>
    <row r="20" spans="1:4" ht="11.25" customHeight="1">
      <c r="A20" s="79"/>
    </row>
    <row r="21" spans="1:4" ht="11.25" customHeight="1">
      <c r="A21" s="79"/>
    </row>
    <row r="22" spans="1:4" ht="30">
      <c r="A22" s="133" t="s">
        <v>253</v>
      </c>
    </row>
    <row r="23" spans="1:4">
      <c r="A23" s="132"/>
    </row>
    <row r="24" spans="1:4" ht="30">
      <c r="A24" s="132" t="s">
        <v>254</v>
      </c>
    </row>
    <row r="25" spans="1:4">
      <c r="A25" s="79" t="s">
        <v>216</v>
      </c>
    </row>
    <row r="26" spans="1:4" ht="30">
      <c r="A26" s="132" t="s">
        <v>229</v>
      </c>
    </row>
    <row r="27" spans="1:4">
      <c r="A27" s="132"/>
    </row>
    <row r="28" spans="1:4">
      <c r="A28" s="79" t="s">
        <v>241</v>
      </c>
    </row>
    <row r="29" spans="1:4" ht="60">
      <c r="A29" s="132" t="s">
        <v>250</v>
      </c>
    </row>
    <row r="30" spans="1:4">
      <c r="A30" s="79"/>
    </row>
    <row r="31" spans="1:4" ht="30">
      <c r="A31" s="133" t="s">
        <v>255</v>
      </c>
    </row>
    <row r="32" spans="1:4" ht="30">
      <c r="A32" s="132" t="s">
        <v>230</v>
      </c>
    </row>
    <row r="33" spans="1:1" ht="45">
      <c r="A33" s="132" t="s">
        <v>242</v>
      </c>
    </row>
    <row r="34" spans="1:1">
      <c r="A34" s="79" t="s">
        <v>120</v>
      </c>
    </row>
    <row r="35" spans="1:1">
      <c r="A35" s="79" t="s">
        <v>208</v>
      </c>
    </row>
    <row r="36" spans="1:1">
      <c r="A36" s="79"/>
    </row>
    <row r="37" spans="1:1" ht="30">
      <c r="A37" s="133" t="s">
        <v>256</v>
      </c>
    </row>
    <row r="38" spans="1:1">
      <c r="A38" s="79" t="s">
        <v>121</v>
      </c>
    </row>
    <row r="39" spans="1:1" ht="30">
      <c r="A39" s="132" t="s">
        <v>231</v>
      </c>
    </row>
    <row r="40" spans="1:1" ht="30">
      <c r="A40" s="132" t="s">
        <v>232</v>
      </c>
    </row>
    <row r="41" spans="1:1">
      <c r="A41" s="79" t="s">
        <v>122</v>
      </c>
    </row>
    <row r="42" spans="1:1">
      <c r="A42" s="79" t="s">
        <v>123</v>
      </c>
    </row>
    <row r="43" spans="1:1">
      <c r="A43" s="79"/>
    </row>
    <row r="44" spans="1:1" ht="30">
      <c r="A44" s="132" t="s">
        <v>243</v>
      </c>
    </row>
    <row r="45" spans="1:1">
      <c r="A45" s="79"/>
    </row>
    <row r="46" spans="1:1" ht="30">
      <c r="A46" s="133" t="s">
        <v>257</v>
      </c>
    </row>
    <row r="47" spans="1:1" ht="30">
      <c r="A47" s="132" t="s">
        <v>233</v>
      </c>
    </row>
    <row r="48" spans="1:1">
      <c r="A48" s="79"/>
    </row>
    <row r="49" spans="1:1">
      <c r="A49" s="80" t="s">
        <v>217</v>
      </c>
    </row>
    <row r="50" spans="1:1">
      <c r="A50" s="79" t="s">
        <v>124</v>
      </c>
    </row>
    <row r="51" spans="1:1" ht="11.25" customHeight="1">
      <c r="A51" s="79"/>
    </row>
    <row r="52" spans="1:1" ht="12.75" customHeight="1">
      <c r="A52" s="79"/>
    </row>
    <row r="53" spans="1:1">
      <c r="A53" s="80" t="s">
        <v>125</v>
      </c>
    </row>
    <row r="54" spans="1:1">
      <c r="A54" s="79"/>
    </row>
    <row r="55" spans="1:1" ht="30">
      <c r="A55" s="132" t="s">
        <v>258</v>
      </c>
    </row>
    <row r="56" spans="1:1" ht="12" customHeight="1">
      <c r="A56" s="79"/>
    </row>
    <row r="57" spans="1:1">
      <c r="A57" s="79" t="s">
        <v>126</v>
      </c>
    </row>
    <row r="58" spans="1:1" ht="12.75" customHeight="1">
      <c r="A58" s="79"/>
    </row>
    <row r="59" spans="1:1" ht="30">
      <c r="A59" s="133" t="s">
        <v>259</v>
      </c>
    </row>
    <row r="60" spans="1:1" ht="30">
      <c r="A60" s="132" t="s">
        <v>268</v>
      </c>
    </row>
    <row r="61" spans="1:1">
      <c r="A61" s="80"/>
    </row>
    <row r="62" spans="1:1">
      <c r="A62" s="80" t="s">
        <v>244</v>
      </c>
    </row>
    <row r="63" spans="1:1" ht="30">
      <c r="A63" s="132" t="s">
        <v>234</v>
      </c>
    </row>
    <row r="64" spans="1:1">
      <c r="A64" s="80"/>
    </row>
    <row r="65" spans="1:1" ht="30">
      <c r="A65" s="133" t="s">
        <v>260</v>
      </c>
    </row>
    <row r="66" spans="1:1">
      <c r="A66" s="79"/>
    </row>
    <row r="67" spans="1:1" ht="30">
      <c r="A67" s="133" t="s">
        <v>261</v>
      </c>
    </row>
    <row r="68" spans="1:1">
      <c r="A68" s="79"/>
    </row>
    <row r="69" spans="1:1">
      <c r="A69" s="133" t="s">
        <v>262</v>
      </c>
    </row>
    <row r="70" spans="1:1">
      <c r="A70" s="79"/>
    </row>
    <row r="71" spans="1:1" ht="30">
      <c r="A71" s="133" t="s">
        <v>263</v>
      </c>
    </row>
    <row r="72" spans="1:1">
      <c r="A72" s="79"/>
    </row>
    <row r="73" spans="1:1" ht="30">
      <c r="A73" s="133" t="s">
        <v>264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7C8D-99B9-4292-BD9B-BE321DB30B72}">
  <sheetPr>
    <pageSetUpPr fitToPage="1"/>
  </sheetPr>
  <dimension ref="A1:I99"/>
  <sheetViews>
    <sheetView topLeftCell="A88" workbookViewId="0">
      <selection activeCell="A97" sqref="A97"/>
    </sheetView>
  </sheetViews>
  <sheetFormatPr defaultRowHeight="15"/>
  <cols>
    <col min="1" max="1" width="65.42578125" customWidth="1"/>
    <col min="2" max="2" width="19.140625" customWidth="1"/>
    <col min="3" max="3" width="10.140625" customWidth="1"/>
  </cols>
  <sheetData>
    <row r="1" spans="1:7" ht="18">
      <c r="A1" s="211" t="s">
        <v>127</v>
      </c>
      <c r="B1" s="211"/>
      <c r="C1" s="211"/>
      <c r="D1" s="211"/>
      <c r="E1" s="211"/>
      <c r="F1" s="211"/>
      <c r="G1" s="211"/>
    </row>
    <row r="2" spans="1:7" ht="15.75">
      <c r="A2" s="112"/>
    </row>
    <row r="3" spans="1:7" ht="15.75">
      <c r="A3" s="210" t="s">
        <v>128</v>
      </c>
      <c r="B3" s="210"/>
      <c r="C3" s="210"/>
      <c r="D3" s="210"/>
      <c r="E3" s="210"/>
      <c r="F3" s="210"/>
      <c r="G3" s="210"/>
    </row>
    <row r="4" spans="1:7" ht="15.75">
      <c r="A4" s="112"/>
    </row>
    <row r="5" spans="1:7" ht="15.75">
      <c r="A5" s="210" t="s">
        <v>129</v>
      </c>
      <c r="B5" s="210"/>
      <c r="C5" s="210"/>
      <c r="D5" s="210"/>
      <c r="E5" s="210"/>
      <c r="F5" s="210"/>
      <c r="G5" s="210"/>
    </row>
    <row r="6" spans="1:7" ht="16.5" thickBot="1">
      <c r="A6" s="113"/>
    </row>
    <row r="7" spans="1:7" ht="16.5" thickBot="1">
      <c r="A7" s="276" t="s">
        <v>130</v>
      </c>
      <c r="B7" s="277"/>
      <c r="C7" s="277"/>
      <c r="D7" s="277"/>
      <c r="E7" s="277"/>
      <c r="F7" s="277"/>
      <c r="G7" s="278"/>
    </row>
    <row r="8" spans="1:7">
      <c r="A8" s="279" t="s">
        <v>131</v>
      </c>
      <c r="B8" s="280"/>
      <c r="C8" s="280"/>
      <c r="D8" s="280"/>
      <c r="E8" s="280"/>
      <c r="F8" s="280"/>
      <c r="G8" s="281"/>
    </row>
    <row r="9" spans="1:7">
      <c r="A9" s="282" t="s">
        <v>206</v>
      </c>
      <c r="B9" s="283"/>
      <c r="C9" s="283"/>
      <c r="D9" s="283"/>
      <c r="E9" s="283"/>
      <c r="F9" s="283"/>
      <c r="G9" s="284"/>
    </row>
    <row r="10" spans="1:7">
      <c r="A10" s="282" t="s">
        <v>189</v>
      </c>
      <c r="B10" s="283"/>
      <c r="C10" s="283"/>
      <c r="D10" s="283"/>
      <c r="E10" s="283"/>
      <c r="F10" s="283"/>
      <c r="G10" s="284"/>
    </row>
    <row r="11" spans="1:7">
      <c r="A11" s="282" t="s">
        <v>132</v>
      </c>
      <c r="B11" s="283"/>
      <c r="C11" s="283"/>
      <c r="D11" s="283"/>
      <c r="E11" s="283"/>
      <c r="F11" s="283"/>
      <c r="G11" s="284"/>
    </row>
    <row r="12" spans="1:7" ht="15.75" thickBot="1">
      <c r="A12" s="288" t="s">
        <v>190</v>
      </c>
      <c r="B12" s="289"/>
      <c r="C12" s="289"/>
      <c r="D12" s="289"/>
      <c r="E12" s="289"/>
      <c r="F12" s="289"/>
      <c r="G12" s="290"/>
    </row>
    <row r="13" spans="1:7">
      <c r="A13" s="285" t="s">
        <v>133</v>
      </c>
      <c r="B13" s="286"/>
      <c r="C13" s="286"/>
      <c r="D13" s="286"/>
      <c r="E13" s="286"/>
      <c r="F13" s="286"/>
      <c r="G13" s="287"/>
    </row>
    <row r="14" spans="1:7">
      <c r="A14" s="265" t="s">
        <v>134</v>
      </c>
      <c r="B14" s="266"/>
      <c r="C14" s="266"/>
      <c r="D14" s="266"/>
      <c r="E14" s="266"/>
      <c r="F14" s="266"/>
      <c r="G14" s="267"/>
    </row>
    <row r="15" spans="1:7">
      <c r="A15" s="304"/>
      <c r="B15" s="305"/>
      <c r="C15" s="305"/>
      <c r="D15" s="305"/>
      <c r="E15" s="305"/>
      <c r="F15" s="305"/>
      <c r="G15" s="306"/>
    </row>
    <row r="16" spans="1:7">
      <c r="A16" s="304" t="s">
        <v>135</v>
      </c>
      <c r="B16" s="305"/>
      <c r="C16" s="305"/>
      <c r="D16" s="305"/>
      <c r="E16" s="305"/>
      <c r="F16" s="305"/>
      <c r="G16" s="306"/>
    </row>
    <row r="17" spans="1:7" ht="15.75" thickBot="1">
      <c r="A17" s="307" t="s">
        <v>136</v>
      </c>
      <c r="B17" s="308"/>
      <c r="C17" s="308"/>
      <c r="D17" s="308"/>
      <c r="E17" s="308"/>
      <c r="F17" s="308"/>
      <c r="G17" s="309"/>
    </row>
    <row r="18" spans="1:7" ht="15.75" thickBot="1">
      <c r="A18" s="252" t="s">
        <v>137</v>
      </c>
      <c r="B18" s="253"/>
      <c r="C18" s="253"/>
      <c r="D18" s="253"/>
      <c r="E18" s="253"/>
      <c r="F18" s="253"/>
      <c r="G18" s="254"/>
    </row>
    <row r="19" spans="1:7" ht="15.75" thickBot="1">
      <c r="A19" s="255" t="s">
        <v>138</v>
      </c>
      <c r="B19" s="256"/>
      <c r="C19" s="256"/>
      <c r="D19" s="257"/>
      <c r="E19" s="248" t="s">
        <v>139</v>
      </c>
      <c r="F19" s="261"/>
      <c r="G19" s="249"/>
    </row>
    <row r="20" spans="1:7" ht="15.75" thickBot="1">
      <c r="A20" s="258"/>
      <c r="B20" s="259"/>
      <c r="C20" s="259"/>
      <c r="D20" s="260"/>
      <c r="E20" s="114" t="s">
        <v>140</v>
      </c>
      <c r="F20" s="114" t="s">
        <v>209</v>
      </c>
      <c r="G20" s="114" t="s">
        <v>210</v>
      </c>
    </row>
    <row r="21" spans="1:7">
      <c r="A21" s="262" t="s">
        <v>141</v>
      </c>
      <c r="B21" s="263"/>
      <c r="C21" s="263"/>
      <c r="D21" s="264"/>
      <c r="E21" s="269">
        <v>3783521</v>
      </c>
      <c r="F21" s="269">
        <v>0</v>
      </c>
      <c r="G21" s="269">
        <v>3783521</v>
      </c>
    </row>
    <row r="22" spans="1:7">
      <c r="A22" s="297" t="s">
        <v>192</v>
      </c>
      <c r="B22" s="298"/>
      <c r="C22" s="298"/>
      <c r="D22" s="299"/>
      <c r="E22" s="270"/>
      <c r="F22" s="270"/>
      <c r="G22" s="270"/>
    </row>
    <row r="23" spans="1:7" ht="15" customHeight="1">
      <c r="A23" s="297" t="s">
        <v>193</v>
      </c>
      <c r="B23" s="298"/>
      <c r="C23" s="298"/>
      <c r="D23" s="299"/>
      <c r="E23" s="270"/>
      <c r="F23" s="270"/>
      <c r="G23" s="270"/>
    </row>
    <row r="24" spans="1:7" ht="42.75" customHeight="1">
      <c r="A24" s="301" t="s">
        <v>267</v>
      </c>
      <c r="B24" s="302"/>
      <c r="C24" s="302"/>
      <c r="D24" s="303"/>
      <c r="E24" s="270"/>
      <c r="F24" s="270"/>
      <c r="G24" s="270"/>
    </row>
    <row r="25" spans="1:7" ht="25.5" customHeight="1">
      <c r="A25" s="300" t="s">
        <v>266</v>
      </c>
      <c r="B25" s="298"/>
      <c r="C25" s="298"/>
      <c r="D25" s="299"/>
      <c r="E25" s="270"/>
      <c r="F25" s="270"/>
      <c r="G25" s="270"/>
    </row>
    <row r="26" spans="1:7" ht="30" customHeight="1">
      <c r="A26" s="300" t="s">
        <v>246</v>
      </c>
      <c r="B26" s="298"/>
      <c r="C26" s="298"/>
      <c r="D26" s="299"/>
      <c r="E26" s="270"/>
      <c r="F26" s="270"/>
      <c r="G26" s="270"/>
    </row>
    <row r="27" spans="1:7" ht="45" customHeight="1">
      <c r="A27" s="300" t="s">
        <v>191</v>
      </c>
      <c r="B27" s="298"/>
      <c r="C27" s="298"/>
      <c r="D27" s="299"/>
      <c r="E27" s="270"/>
      <c r="F27" s="270"/>
      <c r="G27" s="270"/>
    </row>
    <row r="28" spans="1:7" ht="37.5" customHeight="1">
      <c r="A28" s="291" t="s">
        <v>265</v>
      </c>
      <c r="B28" s="292"/>
      <c r="C28" s="292"/>
      <c r="D28" s="293"/>
      <c r="E28" s="270"/>
      <c r="F28" s="270"/>
      <c r="G28" s="270"/>
    </row>
    <row r="29" spans="1:7" ht="15" customHeight="1" thickBot="1">
      <c r="A29" s="294"/>
      <c r="B29" s="295"/>
      <c r="C29" s="295"/>
      <c r="D29" s="296"/>
      <c r="E29" s="270"/>
      <c r="F29" s="270"/>
      <c r="G29" s="270"/>
    </row>
    <row r="30" spans="1:7" ht="15.75" thickBot="1">
      <c r="A30" s="252" t="s">
        <v>142</v>
      </c>
      <c r="B30" s="253"/>
      <c r="C30" s="253"/>
      <c r="D30" s="253"/>
      <c r="E30" s="253"/>
      <c r="F30" s="253"/>
      <c r="G30" s="254"/>
    </row>
    <row r="31" spans="1:7" ht="15.75" thickBot="1">
      <c r="A31" s="255" t="s">
        <v>138</v>
      </c>
      <c r="B31" s="256"/>
      <c r="C31" s="256"/>
      <c r="D31" s="257"/>
      <c r="E31" s="248" t="s">
        <v>139</v>
      </c>
      <c r="F31" s="261"/>
      <c r="G31" s="249"/>
    </row>
    <row r="32" spans="1:7" ht="15.75" thickBot="1">
      <c r="A32" s="258"/>
      <c r="B32" s="259"/>
      <c r="C32" s="259"/>
      <c r="D32" s="260"/>
      <c r="E32" s="114" t="s">
        <v>140</v>
      </c>
      <c r="F32" s="114" t="s">
        <v>209</v>
      </c>
      <c r="G32" s="114" t="s">
        <v>210</v>
      </c>
    </row>
    <row r="33" spans="1:7" ht="30" customHeight="1">
      <c r="A33" s="262" t="s">
        <v>143</v>
      </c>
      <c r="B33" s="263"/>
      <c r="C33" s="263"/>
      <c r="D33" s="264"/>
      <c r="E33" s="269">
        <v>30000</v>
      </c>
      <c r="F33" s="269">
        <v>0</v>
      </c>
      <c r="G33" s="269">
        <v>30000</v>
      </c>
    </row>
    <row r="34" spans="1:7" ht="30" customHeight="1">
      <c r="A34" s="265" t="s">
        <v>144</v>
      </c>
      <c r="B34" s="266"/>
      <c r="C34" s="266"/>
      <c r="D34" s="267"/>
      <c r="E34" s="270"/>
      <c r="F34" s="270"/>
      <c r="G34" s="270"/>
    </row>
    <row r="35" spans="1:7" ht="45" customHeight="1">
      <c r="A35" s="265" t="s">
        <v>194</v>
      </c>
      <c r="B35" s="266"/>
      <c r="C35" s="266"/>
      <c r="D35" s="267"/>
      <c r="E35" s="270"/>
      <c r="F35" s="270"/>
      <c r="G35" s="270"/>
    </row>
    <row r="36" spans="1:7" ht="30" customHeight="1">
      <c r="A36" s="265" t="s">
        <v>145</v>
      </c>
      <c r="B36" s="266"/>
      <c r="C36" s="266"/>
      <c r="D36" s="267"/>
      <c r="E36" s="270"/>
      <c r="F36" s="270"/>
      <c r="G36" s="270"/>
    </row>
    <row r="37" spans="1:7" ht="15" customHeight="1">
      <c r="A37" s="297" t="s">
        <v>195</v>
      </c>
      <c r="B37" s="298"/>
      <c r="C37" s="298"/>
      <c r="D37" s="299"/>
      <c r="E37" s="270"/>
      <c r="F37" s="270"/>
      <c r="G37" s="270"/>
    </row>
    <row r="38" spans="1:7" ht="15" customHeight="1">
      <c r="A38" s="297" t="s">
        <v>196</v>
      </c>
      <c r="B38" s="298"/>
      <c r="C38" s="298"/>
      <c r="D38" s="299"/>
      <c r="E38" s="270"/>
      <c r="F38" s="270"/>
      <c r="G38" s="270"/>
    </row>
    <row r="39" spans="1:7" ht="15" customHeight="1">
      <c r="A39" s="265" t="s">
        <v>197</v>
      </c>
      <c r="B39" s="266"/>
      <c r="C39" s="266"/>
      <c r="D39" s="267"/>
      <c r="E39" s="270"/>
      <c r="F39" s="270"/>
      <c r="G39" s="270"/>
    </row>
    <row r="40" spans="1:7" ht="15" customHeight="1">
      <c r="A40" s="272" t="s">
        <v>269</v>
      </c>
      <c r="B40" s="273"/>
      <c r="C40" s="273"/>
      <c r="D40" s="274"/>
      <c r="E40" s="270"/>
      <c r="F40" s="270"/>
      <c r="G40" s="270"/>
    </row>
    <row r="41" spans="1:7" ht="15" customHeight="1" thickBot="1">
      <c r="A41" s="307"/>
      <c r="B41" s="308"/>
      <c r="C41" s="308"/>
      <c r="D41" s="309"/>
      <c r="E41" s="271"/>
      <c r="F41" s="271"/>
      <c r="G41" s="271"/>
    </row>
    <row r="42" spans="1:7" ht="15.75" thickBot="1">
      <c r="A42" s="252" t="s">
        <v>146</v>
      </c>
      <c r="B42" s="253"/>
      <c r="C42" s="253"/>
      <c r="D42" s="253"/>
      <c r="E42" s="253"/>
      <c r="F42" s="253"/>
      <c r="G42" s="254"/>
    </row>
    <row r="43" spans="1:7" ht="15.75" thickBot="1">
      <c r="A43" s="255" t="s">
        <v>138</v>
      </c>
      <c r="B43" s="256"/>
      <c r="C43" s="256"/>
      <c r="D43" s="257"/>
      <c r="E43" s="248" t="s">
        <v>139</v>
      </c>
      <c r="F43" s="261"/>
      <c r="G43" s="249"/>
    </row>
    <row r="44" spans="1:7" ht="15.75" thickBot="1">
      <c r="A44" s="258"/>
      <c r="B44" s="259"/>
      <c r="C44" s="259"/>
      <c r="D44" s="260"/>
      <c r="E44" s="114" t="s">
        <v>140</v>
      </c>
      <c r="F44" s="114" t="s">
        <v>209</v>
      </c>
      <c r="G44" s="114" t="s">
        <v>210</v>
      </c>
    </row>
    <row r="45" spans="1:7" ht="75" customHeight="1">
      <c r="A45" s="275" t="s">
        <v>207</v>
      </c>
      <c r="B45" s="263"/>
      <c r="C45" s="263"/>
      <c r="D45" s="264"/>
      <c r="E45" s="269">
        <v>6950</v>
      </c>
      <c r="F45" s="269">
        <v>0</v>
      </c>
      <c r="G45" s="269">
        <v>6950</v>
      </c>
    </row>
    <row r="46" spans="1:7" ht="28.9" customHeight="1">
      <c r="A46" s="265" t="s">
        <v>198</v>
      </c>
      <c r="B46" s="266"/>
      <c r="C46" s="266"/>
      <c r="D46" s="267"/>
      <c r="E46" s="270"/>
      <c r="F46" s="270"/>
      <c r="G46" s="270"/>
    </row>
    <row r="47" spans="1:7" ht="15" customHeight="1">
      <c r="A47" s="265" t="s">
        <v>199</v>
      </c>
      <c r="B47" s="266"/>
      <c r="C47" s="266"/>
      <c r="D47" s="267"/>
      <c r="E47" s="270"/>
      <c r="F47" s="270"/>
      <c r="G47" s="270"/>
    </row>
    <row r="48" spans="1:7" ht="15" customHeight="1">
      <c r="A48" s="272" t="s">
        <v>270</v>
      </c>
      <c r="B48" s="273"/>
      <c r="C48" s="273"/>
      <c r="D48" s="274"/>
      <c r="E48" s="270"/>
      <c r="F48" s="270"/>
      <c r="G48" s="270"/>
    </row>
    <row r="49" spans="1:9" ht="15.75" thickBot="1">
      <c r="A49" s="265"/>
      <c r="B49" s="266"/>
      <c r="C49" s="266"/>
      <c r="D49" s="267"/>
      <c r="E49" s="270"/>
      <c r="F49" s="270"/>
      <c r="G49" s="270"/>
    </row>
    <row r="50" spans="1:9" ht="15.75" thickBot="1">
      <c r="A50" s="252" t="s">
        <v>147</v>
      </c>
      <c r="B50" s="253"/>
      <c r="C50" s="253"/>
      <c r="D50" s="253"/>
      <c r="E50" s="253"/>
      <c r="F50" s="253"/>
      <c r="G50" s="254"/>
    </row>
    <row r="51" spans="1:9" ht="15.75" thickBot="1">
      <c r="A51" s="255" t="s">
        <v>138</v>
      </c>
      <c r="B51" s="256"/>
      <c r="C51" s="256"/>
      <c r="D51" s="257"/>
      <c r="E51" s="248" t="s">
        <v>139</v>
      </c>
      <c r="F51" s="261"/>
      <c r="G51" s="249"/>
    </row>
    <row r="52" spans="1:9" ht="15.75" thickBot="1">
      <c r="A52" s="258"/>
      <c r="B52" s="259"/>
      <c r="C52" s="259"/>
      <c r="D52" s="260"/>
      <c r="E52" s="114" t="s">
        <v>140</v>
      </c>
      <c r="F52" s="114" t="s">
        <v>209</v>
      </c>
      <c r="G52" s="114" t="s">
        <v>210</v>
      </c>
    </row>
    <row r="53" spans="1:9" ht="30" customHeight="1">
      <c r="A53" s="262" t="s">
        <v>200</v>
      </c>
      <c r="B53" s="263"/>
      <c r="C53" s="263"/>
      <c r="D53" s="264"/>
      <c r="E53" s="269">
        <v>122662</v>
      </c>
      <c r="F53" s="269">
        <v>0</v>
      </c>
      <c r="G53" s="269">
        <f>+E53+F53</f>
        <v>122662</v>
      </c>
    </row>
    <row r="54" spans="1:9" ht="30" customHeight="1">
      <c r="A54" s="265" t="s">
        <v>148</v>
      </c>
      <c r="B54" s="266"/>
      <c r="C54" s="266"/>
      <c r="D54" s="267"/>
      <c r="E54" s="270"/>
      <c r="F54" s="270"/>
      <c r="G54" s="270"/>
    </row>
    <row r="55" spans="1:9" ht="30" customHeight="1">
      <c r="A55" s="265" t="s">
        <v>149</v>
      </c>
      <c r="B55" s="266"/>
      <c r="C55" s="266"/>
      <c r="D55" s="267"/>
      <c r="E55" s="270"/>
      <c r="F55" s="270"/>
      <c r="G55" s="270"/>
    </row>
    <row r="56" spans="1:9" ht="21" customHeight="1">
      <c r="A56" s="268" t="s">
        <v>271</v>
      </c>
      <c r="B56" s="266"/>
      <c r="C56" s="266"/>
      <c r="D56" s="267"/>
      <c r="E56" s="270"/>
      <c r="F56" s="270"/>
      <c r="G56" s="270"/>
    </row>
    <row r="57" spans="1:9" ht="15" customHeight="1" thickBot="1">
      <c r="A57" s="268"/>
      <c r="B57" s="266"/>
      <c r="C57" s="266"/>
      <c r="D57" s="267"/>
      <c r="E57" s="271"/>
      <c r="F57" s="271"/>
      <c r="G57" s="271"/>
    </row>
    <row r="58" spans="1:9">
      <c r="A58" s="238"/>
      <c r="B58" s="240"/>
      <c r="C58" s="243"/>
      <c r="D58" s="243"/>
      <c r="E58" s="235"/>
      <c r="F58" s="235"/>
      <c r="G58" s="235"/>
    </row>
    <row r="59" spans="1:9">
      <c r="A59" s="239"/>
      <c r="B59" s="241"/>
      <c r="C59" s="244"/>
      <c r="D59" s="244"/>
      <c r="E59" s="236"/>
      <c r="F59" s="236"/>
      <c r="G59" s="236"/>
    </row>
    <row r="60" spans="1:9">
      <c r="A60" s="239"/>
      <c r="B60" s="241"/>
      <c r="C60" s="244"/>
      <c r="D60" s="244"/>
      <c r="E60" s="236"/>
      <c r="F60" s="236"/>
      <c r="G60" s="236"/>
    </row>
    <row r="61" spans="1:9" ht="15.75" thickBot="1">
      <c r="A61" s="239"/>
      <c r="B61" s="242"/>
      <c r="C61" s="245"/>
      <c r="D61" s="245"/>
      <c r="E61" s="237"/>
      <c r="F61" s="237"/>
      <c r="G61" s="237"/>
    </row>
    <row r="62" spans="1:9" ht="26.25" thickBot="1">
      <c r="A62" s="126" t="s">
        <v>150</v>
      </c>
      <c r="B62" s="115" t="s">
        <v>151</v>
      </c>
      <c r="C62" s="116" t="s">
        <v>152</v>
      </c>
      <c r="D62" s="116" t="s">
        <v>247</v>
      </c>
      <c r="E62" s="246" t="s">
        <v>209</v>
      </c>
      <c r="F62" s="247"/>
      <c r="G62" s="116" t="s">
        <v>248</v>
      </c>
      <c r="I62" s="134"/>
    </row>
    <row r="63" spans="1:9" ht="103.5" customHeight="1" thickBot="1">
      <c r="A63" s="122" t="s">
        <v>153</v>
      </c>
      <c r="B63" s="123" t="s">
        <v>154</v>
      </c>
      <c r="C63" s="125" t="s">
        <v>155</v>
      </c>
      <c r="D63" s="125">
        <v>657</v>
      </c>
      <c r="E63" s="248">
        <v>0</v>
      </c>
      <c r="F63" s="249"/>
      <c r="G63" s="121">
        <v>657</v>
      </c>
    </row>
    <row r="64" spans="1:9" ht="55.5" customHeight="1" thickBot="1">
      <c r="A64" s="122" t="s">
        <v>156</v>
      </c>
      <c r="B64" s="127" t="s">
        <v>157</v>
      </c>
      <c r="C64" s="125" t="s">
        <v>155</v>
      </c>
      <c r="D64" s="125">
        <v>121</v>
      </c>
      <c r="E64" s="248">
        <v>0</v>
      </c>
      <c r="F64" s="249"/>
      <c r="G64" s="121">
        <v>121</v>
      </c>
    </row>
    <row r="65" spans="1:7" ht="186.75" customHeight="1">
      <c r="A65" s="216" t="s">
        <v>188</v>
      </c>
      <c r="B65" s="117" t="s">
        <v>158</v>
      </c>
      <c r="C65" s="218" t="s">
        <v>155</v>
      </c>
      <c r="D65" s="218">
        <v>639</v>
      </c>
      <c r="E65" s="223">
        <v>0</v>
      </c>
      <c r="F65" s="224"/>
      <c r="G65" s="208">
        <v>639</v>
      </c>
    </row>
    <row r="66" spans="1:7" ht="200.1" customHeight="1">
      <c r="A66" s="220"/>
      <c r="B66" s="117" t="s">
        <v>159</v>
      </c>
      <c r="C66" s="221"/>
      <c r="D66" s="221"/>
      <c r="E66" s="250"/>
      <c r="F66" s="251"/>
      <c r="G66" s="222"/>
    </row>
    <row r="67" spans="1:7" ht="15.75" thickBot="1">
      <c r="A67" s="215"/>
      <c r="B67" s="118"/>
      <c r="C67" s="219"/>
      <c r="D67" s="219"/>
      <c r="E67" s="225"/>
      <c r="F67" s="226"/>
      <c r="G67" s="209"/>
    </row>
    <row r="68" spans="1:7" ht="155.25" customHeight="1">
      <c r="A68" s="214" t="s">
        <v>160</v>
      </c>
      <c r="B68" s="216" t="s">
        <v>161</v>
      </c>
      <c r="C68" s="218" t="s">
        <v>155</v>
      </c>
      <c r="D68" s="218">
        <v>13</v>
      </c>
      <c r="E68" s="223">
        <v>0</v>
      </c>
      <c r="F68" s="224"/>
      <c r="G68" s="208">
        <v>13</v>
      </c>
    </row>
    <row r="69" spans="1:7" ht="15.75" thickBot="1">
      <c r="A69" s="215"/>
      <c r="B69" s="217"/>
      <c r="C69" s="219"/>
      <c r="D69" s="219"/>
      <c r="E69" s="225"/>
      <c r="F69" s="226"/>
      <c r="G69" s="209"/>
    </row>
    <row r="70" spans="1:7" ht="138" customHeight="1">
      <c r="A70" s="216" t="s">
        <v>187</v>
      </c>
      <c r="B70" s="216" t="s">
        <v>162</v>
      </c>
      <c r="C70" s="218" t="s">
        <v>163</v>
      </c>
      <c r="D70" s="227" t="s">
        <v>201</v>
      </c>
      <c r="E70" s="231" t="s">
        <v>218</v>
      </c>
      <c r="F70" s="232"/>
      <c r="G70" s="229" t="s">
        <v>201</v>
      </c>
    </row>
    <row r="71" spans="1:7" ht="15.75" thickBot="1">
      <c r="A71" s="215"/>
      <c r="B71" s="217"/>
      <c r="C71" s="219"/>
      <c r="D71" s="228"/>
      <c r="E71" s="233"/>
      <c r="F71" s="234"/>
      <c r="G71" s="230"/>
    </row>
    <row r="72" spans="1:7" ht="116.25" customHeight="1">
      <c r="A72" s="214" t="s">
        <v>164</v>
      </c>
      <c r="B72" s="216" t="s">
        <v>165</v>
      </c>
      <c r="C72" s="218" t="s">
        <v>155</v>
      </c>
      <c r="D72" s="218">
        <v>21</v>
      </c>
      <c r="E72" s="223">
        <v>0</v>
      </c>
      <c r="F72" s="224"/>
      <c r="G72" s="208">
        <v>21</v>
      </c>
    </row>
    <row r="73" spans="1:7" ht="15.75" thickBot="1">
      <c r="A73" s="215"/>
      <c r="B73" s="217"/>
      <c r="C73" s="219"/>
      <c r="D73" s="219"/>
      <c r="E73" s="225"/>
      <c r="F73" s="226"/>
      <c r="G73" s="209"/>
    </row>
    <row r="74" spans="1:7" ht="150.75" customHeight="1">
      <c r="A74" s="216" t="s">
        <v>186</v>
      </c>
      <c r="B74" s="216" t="s">
        <v>166</v>
      </c>
      <c r="C74" s="218" t="s">
        <v>155</v>
      </c>
      <c r="D74" s="218">
        <v>0</v>
      </c>
      <c r="E74" s="223">
        <v>0</v>
      </c>
      <c r="F74" s="224"/>
      <c r="G74" s="208">
        <v>0</v>
      </c>
    </row>
    <row r="75" spans="1:7" ht="15.75" thickBot="1">
      <c r="A75" s="215"/>
      <c r="B75" s="217"/>
      <c r="C75" s="219"/>
      <c r="D75" s="219"/>
      <c r="E75" s="225"/>
      <c r="F75" s="226"/>
      <c r="G75" s="209"/>
    </row>
    <row r="76" spans="1:7" ht="150" customHeight="1">
      <c r="A76" s="216" t="s">
        <v>185</v>
      </c>
      <c r="B76" s="117" t="s">
        <v>167</v>
      </c>
      <c r="C76" s="218" t="s">
        <v>204</v>
      </c>
      <c r="D76" s="218">
        <v>3</v>
      </c>
      <c r="E76" s="223">
        <v>0</v>
      </c>
      <c r="F76" s="224"/>
      <c r="G76" s="208">
        <v>3</v>
      </c>
    </row>
    <row r="77" spans="1:7" ht="63.75">
      <c r="A77" s="220"/>
      <c r="B77" s="117" t="s">
        <v>202</v>
      </c>
      <c r="C77" s="221"/>
      <c r="D77" s="221"/>
      <c r="E77" s="250"/>
      <c r="F77" s="251"/>
      <c r="G77" s="222"/>
    </row>
    <row r="78" spans="1:7" ht="67.5" customHeight="1" thickBot="1">
      <c r="A78" s="220"/>
      <c r="B78" s="117" t="s">
        <v>203</v>
      </c>
      <c r="C78" s="219"/>
      <c r="D78" s="221"/>
      <c r="E78" s="225"/>
      <c r="F78" s="226"/>
      <c r="G78" s="222"/>
    </row>
    <row r="79" spans="1:7" ht="111" customHeight="1">
      <c r="A79" s="214" t="s">
        <v>168</v>
      </c>
      <c r="B79" s="216" t="s">
        <v>169</v>
      </c>
      <c r="C79" s="218" t="s">
        <v>170</v>
      </c>
      <c r="D79" s="218">
        <v>10</v>
      </c>
      <c r="E79" s="223">
        <v>0</v>
      </c>
      <c r="F79" s="224"/>
      <c r="G79" s="208">
        <v>10</v>
      </c>
    </row>
    <row r="80" spans="1:7" ht="15.75" thickBot="1">
      <c r="A80" s="215"/>
      <c r="B80" s="217"/>
      <c r="C80" s="219"/>
      <c r="D80" s="219"/>
      <c r="E80" s="225"/>
      <c r="F80" s="226"/>
      <c r="G80" s="209"/>
    </row>
    <row r="81" spans="1:7" ht="81" customHeight="1">
      <c r="A81" s="214" t="s">
        <v>171</v>
      </c>
      <c r="B81" s="117" t="s">
        <v>172</v>
      </c>
      <c r="C81" s="218" t="s">
        <v>174</v>
      </c>
      <c r="D81" s="218">
        <v>3</v>
      </c>
      <c r="E81" s="223">
        <v>0</v>
      </c>
      <c r="F81" s="224"/>
      <c r="G81" s="208">
        <v>3</v>
      </c>
    </row>
    <row r="82" spans="1:7" ht="156.75" customHeight="1" thickBot="1">
      <c r="A82" s="215"/>
      <c r="B82" s="118" t="s">
        <v>173</v>
      </c>
      <c r="C82" s="219"/>
      <c r="D82" s="219"/>
      <c r="E82" s="225"/>
      <c r="F82" s="226"/>
      <c r="G82" s="209"/>
    </row>
    <row r="83" spans="1:7" ht="113.25" customHeight="1" thickBot="1">
      <c r="A83" s="119" t="s">
        <v>175</v>
      </c>
      <c r="B83" s="118" t="s">
        <v>176</v>
      </c>
      <c r="C83" s="120" t="s">
        <v>177</v>
      </c>
      <c r="D83" s="120">
        <v>25</v>
      </c>
      <c r="E83" s="248">
        <v>0</v>
      </c>
      <c r="F83" s="249"/>
      <c r="G83" s="114">
        <v>25</v>
      </c>
    </row>
    <row r="84" spans="1:7" ht="150" customHeight="1">
      <c r="A84" s="214" t="s">
        <v>178</v>
      </c>
      <c r="B84" s="216" t="s">
        <v>179</v>
      </c>
      <c r="C84" s="218" t="s">
        <v>155</v>
      </c>
      <c r="D84" s="218">
        <v>60</v>
      </c>
      <c r="E84" s="223">
        <v>0</v>
      </c>
      <c r="F84" s="224"/>
      <c r="G84" s="208">
        <v>60</v>
      </c>
    </row>
    <row r="85" spans="1:7" ht="15.75" thickBot="1">
      <c r="A85" s="215"/>
      <c r="B85" s="217"/>
      <c r="C85" s="219"/>
      <c r="D85" s="219"/>
      <c r="E85" s="225"/>
      <c r="F85" s="226"/>
      <c r="G85" s="209"/>
    </row>
    <row r="86" spans="1:7" ht="139.5" customHeight="1" thickBot="1">
      <c r="A86" s="124" t="s">
        <v>205</v>
      </c>
      <c r="B86" s="118" t="s">
        <v>180</v>
      </c>
      <c r="C86" s="120" t="s">
        <v>181</v>
      </c>
      <c r="D86" s="120">
        <v>40</v>
      </c>
      <c r="E86" s="248">
        <v>0</v>
      </c>
      <c r="F86" s="249"/>
      <c r="G86" s="114">
        <v>40</v>
      </c>
    </row>
    <row r="87" spans="1:7">
      <c r="A87" s="77"/>
    </row>
    <row r="88" spans="1:7">
      <c r="A88" s="77"/>
    </row>
    <row r="89" spans="1:7" ht="18.75">
      <c r="A89" s="128" t="s">
        <v>182</v>
      </c>
      <c r="B89" s="129"/>
      <c r="C89" s="129"/>
      <c r="D89" s="129"/>
      <c r="E89" s="129"/>
      <c r="F89" s="129"/>
      <c r="G89" s="129"/>
    </row>
    <row r="90" spans="1:7" ht="18.75">
      <c r="A90" s="130"/>
      <c r="B90" s="129"/>
      <c r="C90" s="129"/>
      <c r="D90" s="129"/>
      <c r="E90" s="129"/>
      <c r="F90" s="129"/>
      <c r="G90" s="129"/>
    </row>
    <row r="91" spans="1:7" ht="18.75">
      <c r="A91" s="128" t="s">
        <v>273</v>
      </c>
      <c r="B91" s="129"/>
      <c r="C91" s="129"/>
      <c r="D91" s="129"/>
      <c r="E91" s="129"/>
      <c r="F91" s="129"/>
      <c r="G91" s="129"/>
    </row>
    <row r="92" spans="1:7" ht="18.75">
      <c r="A92" s="130"/>
      <c r="B92" s="129"/>
      <c r="C92" s="129"/>
      <c r="D92" s="129"/>
      <c r="E92" s="129"/>
      <c r="F92" s="129"/>
      <c r="G92" s="129"/>
    </row>
    <row r="93" spans="1:7" ht="45" customHeight="1">
      <c r="A93" s="212" t="s">
        <v>272</v>
      </c>
      <c r="B93" s="213"/>
      <c r="C93" s="213"/>
      <c r="D93" s="213"/>
      <c r="E93" s="213"/>
      <c r="F93" s="213"/>
      <c r="G93" s="213"/>
    </row>
    <row r="94" spans="1:7" ht="18.75">
      <c r="A94" s="131"/>
      <c r="B94" s="129"/>
      <c r="C94" s="129"/>
      <c r="D94" s="129"/>
      <c r="E94" s="129"/>
      <c r="F94" s="129"/>
      <c r="G94" s="129"/>
    </row>
    <row r="95" spans="1:7" ht="18.75">
      <c r="A95" s="131"/>
      <c r="B95" s="129"/>
      <c r="C95" s="129"/>
      <c r="D95" s="129"/>
      <c r="E95" s="129"/>
      <c r="F95" s="129"/>
      <c r="G95" s="129"/>
    </row>
    <row r="96" spans="1:7" ht="18.75">
      <c r="A96" s="137" t="s">
        <v>276</v>
      </c>
      <c r="B96" s="129"/>
      <c r="C96" s="129"/>
      <c r="D96" s="129"/>
      <c r="E96" s="129"/>
      <c r="F96" s="129"/>
      <c r="G96" s="129"/>
    </row>
    <row r="97" spans="1:7" ht="18.75">
      <c r="A97" s="137" t="s">
        <v>277</v>
      </c>
      <c r="B97" s="129"/>
      <c r="C97" s="129"/>
      <c r="D97" s="129"/>
      <c r="E97" s="129"/>
      <c r="F97" s="129"/>
      <c r="G97" s="129"/>
    </row>
    <row r="98" spans="1:7" ht="18.75">
      <c r="A98" s="129"/>
      <c r="B98" s="207" t="s">
        <v>183</v>
      </c>
      <c r="C98" s="207"/>
      <c r="D98" s="207"/>
      <c r="E98" s="207"/>
      <c r="F98" s="207"/>
      <c r="G98" s="207"/>
    </row>
    <row r="99" spans="1:7" ht="18.75">
      <c r="A99" s="129"/>
      <c r="B99" s="207" t="s">
        <v>184</v>
      </c>
      <c r="C99" s="207"/>
      <c r="D99" s="207"/>
      <c r="E99" s="207"/>
      <c r="F99" s="207"/>
      <c r="G99" s="207"/>
    </row>
  </sheetData>
  <mergeCells count="132">
    <mergeCell ref="E76:F78"/>
    <mergeCell ref="E79:F80"/>
    <mergeCell ref="E81:F82"/>
    <mergeCell ref="E83:F83"/>
    <mergeCell ref="E84:F85"/>
    <mergeCell ref="E86:F86"/>
    <mergeCell ref="A14:G14"/>
    <mergeCell ref="A15:G15"/>
    <mergeCell ref="A16:G16"/>
    <mergeCell ref="A17:G17"/>
    <mergeCell ref="A18:G18"/>
    <mergeCell ref="A19:D20"/>
    <mergeCell ref="E19:G19"/>
    <mergeCell ref="A33:D33"/>
    <mergeCell ref="A41:D41"/>
    <mergeCell ref="E33:E41"/>
    <mergeCell ref="F33:F41"/>
    <mergeCell ref="G33:G41"/>
    <mergeCell ref="A42:G42"/>
    <mergeCell ref="A34:D34"/>
    <mergeCell ref="A35:D35"/>
    <mergeCell ref="A36:D36"/>
    <mergeCell ref="A37:D37"/>
    <mergeCell ref="A38:D38"/>
    <mergeCell ref="A7:G7"/>
    <mergeCell ref="A8:G8"/>
    <mergeCell ref="A9:G9"/>
    <mergeCell ref="A10:G10"/>
    <mergeCell ref="A11:G11"/>
    <mergeCell ref="A13:G13"/>
    <mergeCell ref="A12:G12"/>
    <mergeCell ref="A30:G30"/>
    <mergeCell ref="A31:D32"/>
    <mergeCell ref="E31:G31"/>
    <mergeCell ref="E21:E29"/>
    <mergeCell ref="F21:F29"/>
    <mergeCell ref="G21:G29"/>
    <mergeCell ref="A28:D28"/>
    <mergeCell ref="A29:D29"/>
    <mergeCell ref="A21:D21"/>
    <mergeCell ref="A22:D22"/>
    <mergeCell ref="A23:D23"/>
    <mergeCell ref="A25:D25"/>
    <mergeCell ref="A26:D26"/>
    <mergeCell ref="A27:D27"/>
    <mergeCell ref="A24:D24"/>
    <mergeCell ref="A39:D39"/>
    <mergeCell ref="A40:D40"/>
    <mergeCell ref="A43:D44"/>
    <mergeCell ref="E43:G43"/>
    <mergeCell ref="A45:D45"/>
    <mergeCell ref="A46:D46"/>
    <mergeCell ref="A47:D47"/>
    <mergeCell ref="A49:D49"/>
    <mergeCell ref="E45:E49"/>
    <mergeCell ref="F45:F49"/>
    <mergeCell ref="G45:G49"/>
    <mergeCell ref="A48:D48"/>
    <mergeCell ref="A50:G50"/>
    <mergeCell ref="A51:D52"/>
    <mergeCell ref="E51:G51"/>
    <mergeCell ref="A53:D53"/>
    <mergeCell ref="A54:D54"/>
    <mergeCell ref="A57:D57"/>
    <mergeCell ref="E53:E57"/>
    <mergeCell ref="F53:F57"/>
    <mergeCell ref="G53:G57"/>
    <mergeCell ref="A55:D55"/>
    <mergeCell ref="A56:D56"/>
    <mergeCell ref="A65:A67"/>
    <mergeCell ref="C65:C67"/>
    <mergeCell ref="D65:D67"/>
    <mergeCell ref="G65:G67"/>
    <mergeCell ref="G58:G61"/>
    <mergeCell ref="A58:A61"/>
    <mergeCell ref="B58:B61"/>
    <mergeCell ref="C58:C61"/>
    <mergeCell ref="D58:D61"/>
    <mergeCell ref="E58:E61"/>
    <mergeCell ref="F58:F61"/>
    <mergeCell ref="E62:F62"/>
    <mergeCell ref="E63:F63"/>
    <mergeCell ref="E64:F64"/>
    <mergeCell ref="E65:F67"/>
    <mergeCell ref="G68:G69"/>
    <mergeCell ref="A70:A71"/>
    <mergeCell ref="B70:B71"/>
    <mergeCell ref="C70:C71"/>
    <mergeCell ref="D70:D71"/>
    <mergeCell ref="G70:G71"/>
    <mergeCell ref="A68:A69"/>
    <mergeCell ref="B68:B69"/>
    <mergeCell ref="C68:C69"/>
    <mergeCell ref="D68:D69"/>
    <mergeCell ref="E68:F69"/>
    <mergeCell ref="E70:F71"/>
    <mergeCell ref="G72:G73"/>
    <mergeCell ref="A74:A75"/>
    <mergeCell ref="B74:B75"/>
    <mergeCell ref="C74:C75"/>
    <mergeCell ref="D74:D75"/>
    <mergeCell ref="G74:G75"/>
    <mergeCell ref="A72:A73"/>
    <mergeCell ref="B72:B73"/>
    <mergeCell ref="C72:C73"/>
    <mergeCell ref="D72:D73"/>
    <mergeCell ref="E72:F73"/>
    <mergeCell ref="E74:F75"/>
    <mergeCell ref="B98:G98"/>
    <mergeCell ref="B99:G99"/>
    <mergeCell ref="G84:G85"/>
    <mergeCell ref="A5:G5"/>
    <mergeCell ref="A3:G3"/>
    <mergeCell ref="A1:G1"/>
    <mergeCell ref="A93:G93"/>
    <mergeCell ref="A84:A85"/>
    <mergeCell ref="B84:B85"/>
    <mergeCell ref="C84:C85"/>
    <mergeCell ref="D84:D85"/>
    <mergeCell ref="G79:G80"/>
    <mergeCell ref="A81:A82"/>
    <mergeCell ref="C81:C82"/>
    <mergeCell ref="D81:D82"/>
    <mergeCell ref="G81:G82"/>
    <mergeCell ref="A76:A78"/>
    <mergeCell ref="D76:D78"/>
    <mergeCell ref="G76:G78"/>
    <mergeCell ref="A79:A80"/>
    <mergeCell ref="B79:B80"/>
    <mergeCell ref="C79:C80"/>
    <mergeCell ref="D79:D80"/>
    <mergeCell ref="C76:C78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SAŽETAK</vt:lpstr>
      <vt:lpstr> Račun prihoda i rashoda -ek.kl</vt:lpstr>
      <vt:lpstr> Račun prihoda i rashoda po izv</vt:lpstr>
      <vt:lpstr>Rashodi prema funkcijskoj kl</vt:lpstr>
      <vt:lpstr>Račun financiranja</vt:lpstr>
      <vt:lpstr>POSEBNI DIO</vt:lpstr>
      <vt:lpstr>OBRAZLOŽENJE-opći dio</vt:lpstr>
      <vt:lpstr>OBRAZLOŽENJE-posebni dio</vt:lpstr>
      <vt:lpstr>' Račun prihoda i rashoda -ek.kl'!Print_Area</vt:lpstr>
      <vt:lpstr>' Račun prihoda i rashoda po izv'!Print_Area</vt:lpstr>
      <vt:lpstr>'OBRAZLOŽENJE-opći dio'!Print_Area</vt:lpstr>
      <vt:lpstr>'POSEBNI DIO'!Print_Area</vt:lpstr>
      <vt:lpstr>'Račun financiranja'!Print_Area</vt:lpstr>
      <vt:lpstr>'Rashodi prema funkcijskoj kl'!Print_Area</vt:lpstr>
      <vt:lpstr>SAŽETAK!Print_Area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PC2</cp:lastModifiedBy>
  <cp:lastPrinted>2024-12-27T11:37:20Z</cp:lastPrinted>
  <dcterms:created xsi:type="dcterms:W3CDTF">2022-08-12T12:51:27Z</dcterms:created>
  <dcterms:modified xsi:type="dcterms:W3CDTF">2024-12-27T11:44:01Z</dcterms:modified>
</cp:coreProperties>
</file>